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rtotojas\Desktop\Ataskaitų knyga\"/>
    </mc:Choice>
  </mc:AlternateContent>
  <bookViews>
    <workbookView xWindow="0" yWindow="0" windowWidth="28770" windowHeight="12030"/>
  </bookViews>
  <sheets>
    <sheet name="Forma 2 SUV" sheetId="11" r:id="rId1"/>
    <sheet name="Forma 2 SB lėšos" sheetId="10" r:id="rId2"/>
    <sheet name="Forma 2 S lešos" sheetId="9" r:id="rId3"/>
    <sheet name="pažyma prie F4" sheetId="8" r:id="rId4"/>
    <sheet name="Forma Nr. 4" sheetId="14" r:id="rId5"/>
    <sheet name="Pažyma dėl gautų FS" sheetId="12" r:id="rId6"/>
    <sheet name="Pažyma dėl sukauptų FS" sheetId="13" r:id="rId7"/>
    <sheet name="pažyma apie pajamas" sheetId="4" r:id="rId8"/>
    <sheet name="S7" sheetId="5" r:id="rId9"/>
    <sheet name="B-9" sheetId="7" r:id="rId10"/>
  </sheets>
  <definedNames>
    <definedName name="_xlnm.Print_Area" localSheetId="8">'S7'!$A$1:$I$35</definedName>
    <definedName name="_xlnm.Print_Titles" localSheetId="9">'B-9'!$18:$21</definedName>
    <definedName name="_xlnm.Print_Titles" localSheetId="4">'Forma Nr. 4'!$20:$30</definedName>
    <definedName name="Z_7EA8C0BA_5411_44A0_9628_9A22CD2E3A9E_.wvu.Cols" localSheetId="8" hidden="1">'S7'!$K:$K</definedName>
    <definedName name="Z_7EA8C0BA_5411_44A0_9628_9A22CD2E3A9E_.wvu.Rows" localSheetId="8" hidden="1">'S7'!$18:$18</definedName>
  </definedNames>
  <calcPr calcId="162913"/>
</workbook>
</file>

<file path=xl/calcChain.xml><?xml version="1.0" encoding="utf-8"?>
<calcChain xmlns="http://schemas.openxmlformats.org/spreadsheetml/2006/main">
  <c r="I32" i="14" l="1"/>
  <c r="J32" i="14"/>
  <c r="K32" i="14"/>
  <c r="L32" i="14"/>
  <c r="I33" i="14"/>
  <c r="J33" i="14"/>
  <c r="K33" i="14"/>
  <c r="I37" i="14"/>
  <c r="J37" i="14"/>
  <c r="L37" i="14"/>
  <c r="I40" i="14"/>
  <c r="I39" i="14" s="1"/>
  <c r="J40" i="14"/>
  <c r="J39" i="14" s="1"/>
  <c r="K40" i="14"/>
  <c r="K39" i="14" s="1"/>
  <c r="L40" i="14"/>
  <c r="L39" i="14" s="1"/>
  <c r="I58" i="14"/>
  <c r="I57" i="14" s="1"/>
  <c r="I56" i="14" s="1"/>
  <c r="J58" i="14"/>
  <c r="L58" i="14"/>
  <c r="I62" i="14"/>
  <c r="J62" i="14"/>
  <c r="J57" i="14" s="1"/>
  <c r="J56" i="14" s="1"/>
  <c r="L62" i="14"/>
  <c r="I66" i="14"/>
  <c r="J66" i="14"/>
  <c r="L66" i="14"/>
  <c r="L57" i="14" s="1"/>
  <c r="L56" i="14" s="1"/>
  <c r="I70" i="14"/>
  <c r="J70" i="14"/>
  <c r="L70" i="14"/>
  <c r="I71" i="14"/>
  <c r="J71" i="14"/>
  <c r="L71" i="14"/>
  <c r="I73" i="14"/>
  <c r="J73" i="14"/>
  <c r="I74" i="14"/>
  <c r="J74" i="14"/>
  <c r="L74" i="14"/>
  <c r="L73" i="14" s="1"/>
  <c r="I79" i="14"/>
  <c r="I78" i="14" s="1"/>
  <c r="J79" i="14"/>
  <c r="L79" i="14"/>
  <c r="I82" i="14"/>
  <c r="J82" i="14"/>
  <c r="J78" i="14" s="1"/>
  <c r="L82" i="14"/>
  <c r="I85" i="14"/>
  <c r="J85" i="14"/>
  <c r="L85" i="14"/>
  <c r="L78" i="14" s="1"/>
  <c r="I91" i="14"/>
  <c r="I90" i="14" s="1"/>
  <c r="J91" i="14"/>
  <c r="L91" i="14"/>
  <c r="I94" i="14"/>
  <c r="J94" i="14"/>
  <c r="J90" i="14" s="1"/>
  <c r="L94" i="14"/>
  <c r="I96" i="14"/>
  <c r="J96" i="14"/>
  <c r="L96" i="14"/>
  <c r="L90" i="14" s="1"/>
  <c r="I98" i="14"/>
  <c r="J98" i="14"/>
  <c r="L98" i="14"/>
  <c r="I100" i="14"/>
  <c r="J100" i="14"/>
  <c r="L100" i="14"/>
  <c r="J102" i="14"/>
  <c r="I103" i="14"/>
  <c r="J103" i="14"/>
  <c r="L103" i="14"/>
  <c r="L102" i="14" s="1"/>
  <c r="I106" i="14"/>
  <c r="J106" i="14"/>
  <c r="L106" i="14"/>
  <c r="I110" i="14"/>
  <c r="I102" i="14" s="1"/>
  <c r="J110" i="14"/>
  <c r="L110" i="14"/>
  <c r="I113" i="14"/>
  <c r="J113" i="14"/>
  <c r="I114" i="14"/>
  <c r="J114" i="14"/>
  <c r="L114" i="14"/>
  <c r="L113" i="14" s="1"/>
  <c r="I118" i="14"/>
  <c r="J118" i="14"/>
  <c r="L118" i="14"/>
  <c r="I121" i="14"/>
  <c r="J121" i="14"/>
  <c r="J120" i="14" s="1"/>
  <c r="L121" i="14"/>
  <c r="L123" i="14"/>
  <c r="L120" i="14" s="1"/>
  <c r="I124" i="14"/>
  <c r="J124" i="14"/>
  <c r="L124" i="14"/>
  <c r="I128" i="14"/>
  <c r="I123" i="14" s="1"/>
  <c r="I120" i="14" s="1"/>
  <c r="L128" i="14"/>
  <c r="I129" i="14"/>
  <c r="J129" i="14"/>
  <c r="J128" i="14" s="1"/>
  <c r="J123" i="14" s="1"/>
  <c r="L129" i="14"/>
  <c r="I135" i="14"/>
  <c r="I134" i="14" s="1"/>
  <c r="I133" i="14" s="1"/>
  <c r="I136" i="14"/>
  <c r="J136" i="14"/>
  <c r="J135" i="14" s="1"/>
  <c r="J134" i="14" s="1"/>
  <c r="J133" i="14" s="1"/>
  <c r="L136" i="14"/>
  <c r="I138" i="14"/>
  <c r="J138" i="14"/>
  <c r="L138" i="14"/>
  <c r="L135" i="14" s="1"/>
  <c r="I142" i="14"/>
  <c r="J142" i="14"/>
  <c r="L142" i="14"/>
  <c r="I148" i="14"/>
  <c r="J148" i="14"/>
  <c r="L148" i="14"/>
  <c r="I153" i="14"/>
  <c r="J153" i="14"/>
  <c r="I154" i="14"/>
  <c r="J154" i="14"/>
  <c r="L154" i="14"/>
  <c r="L153" i="14" s="1"/>
  <c r="I156" i="14"/>
  <c r="J156" i="14"/>
  <c r="L156" i="14"/>
  <c r="I174" i="14"/>
  <c r="J174" i="14"/>
  <c r="J31" i="14" l="1"/>
  <c r="J167" i="14" s="1"/>
  <c r="I31" i="14"/>
  <c r="I167" i="14" s="1"/>
  <c r="L31" i="14"/>
  <c r="L134" i="14"/>
  <c r="L133" i="14" s="1"/>
  <c r="K31" i="14"/>
  <c r="K167" i="14" s="1"/>
  <c r="F20" i="13"/>
  <c r="L167" i="14" l="1"/>
  <c r="F18" i="12"/>
  <c r="L33" i="11" l="1"/>
  <c r="L32" i="11" s="1"/>
  <c r="I34" i="11"/>
  <c r="I33" i="11" s="1"/>
  <c r="I32" i="11" s="1"/>
  <c r="J34" i="11"/>
  <c r="J33" i="11" s="1"/>
  <c r="J32" i="11" s="1"/>
  <c r="K34" i="11"/>
  <c r="K33" i="11" s="1"/>
  <c r="K32" i="11" s="1"/>
  <c r="K31" i="11" s="1"/>
  <c r="L34" i="11"/>
  <c r="I36" i="11"/>
  <c r="J36" i="11"/>
  <c r="K36" i="11"/>
  <c r="L36" i="11"/>
  <c r="I40" i="11"/>
  <c r="I39" i="11" s="1"/>
  <c r="I38" i="11" s="1"/>
  <c r="J40" i="11"/>
  <c r="J39" i="11" s="1"/>
  <c r="J38" i="11" s="1"/>
  <c r="K40" i="11"/>
  <c r="K39" i="11" s="1"/>
  <c r="K38" i="11" s="1"/>
  <c r="L40" i="11"/>
  <c r="L39" i="11" s="1"/>
  <c r="L38" i="11" s="1"/>
  <c r="I45" i="11"/>
  <c r="I44" i="11" s="1"/>
  <c r="I43" i="11" s="1"/>
  <c r="I42" i="11" s="1"/>
  <c r="J45" i="11"/>
  <c r="J44" i="11" s="1"/>
  <c r="J43" i="11" s="1"/>
  <c r="J42" i="11" s="1"/>
  <c r="K45" i="11"/>
  <c r="K44" i="11" s="1"/>
  <c r="K43" i="11" s="1"/>
  <c r="K42" i="11" s="1"/>
  <c r="L45" i="11"/>
  <c r="L44" i="11" s="1"/>
  <c r="L43" i="11" s="1"/>
  <c r="L42" i="11" s="1"/>
  <c r="I64" i="11"/>
  <c r="I63" i="11" s="1"/>
  <c r="J64" i="11"/>
  <c r="J63" i="11" s="1"/>
  <c r="K64" i="11"/>
  <c r="K63" i="11" s="1"/>
  <c r="L64" i="11"/>
  <c r="L63" i="11" s="1"/>
  <c r="I69" i="11"/>
  <c r="I68" i="11" s="1"/>
  <c r="J69" i="11"/>
  <c r="J68" i="11" s="1"/>
  <c r="K69" i="11"/>
  <c r="K68" i="11" s="1"/>
  <c r="L69" i="11"/>
  <c r="L68" i="11" s="1"/>
  <c r="I74" i="11"/>
  <c r="I73" i="11" s="1"/>
  <c r="J74" i="11"/>
  <c r="J73" i="11" s="1"/>
  <c r="K74" i="11"/>
  <c r="K73" i="11" s="1"/>
  <c r="L74" i="11"/>
  <c r="L73" i="11" s="1"/>
  <c r="I80" i="11"/>
  <c r="I79" i="11" s="1"/>
  <c r="I78" i="11" s="1"/>
  <c r="J80" i="11"/>
  <c r="J79" i="11" s="1"/>
  <c r="J78" i="11" s="1"/>
  <c r="K80" i="11"/>
  <c r="K79" i="11" s="1"/>
  <c r="K78" i="11" s="1"/>
  <c r="L80" i="11"/>
  <c r="L79" i="11" s="1"/>
  <c r="L78" i="11" s="1"/>
  <c r="I85" i="11"/>
  <c r="I84" i="11" s="1"/>
  <c r="I83" i="11" s="1"/>
  <c r="I82" i="11" s="1"/>
  <c r="J85" i="11"/>
  <c r="J84" i="11" s="1"/>
  <c r="J83" i="11" s="1"/>
  <c r="J82" i="11" s="1"/>
  <c r="K85" i="11"/>
  <c r="K84" i="11" s="1"/>
  <c r="K83" i="11" s="1"/>
  <c r="K82" i="11" s="1"/>
  <c r="L85" i="11"/>
  <c r="L84" i="11" s="1"/>
  <c r="L83" i="11" s="1"/>
  <c r="L82" i="11" s="1"/>
  <c r="I92" i="11"/>
  <c r="I91" i="11" s="1"/>
  <c r="I90" i="11" s="1"/>
  <c r="J92" i="11"/>
  <c r="J91" i="11" s="1"/>
  <c r="J90" i="11" s="1"/>
  <c r="K92" i="11"/>
  <c r="K91" i="11" s="1"/>
  <c r="K90" i="11" s="1"/>
  <c r="L92" i="11"/>
  <c r="L91" i="11" s="1"/>
  <c r="L90" i="11" s="1"/>
  <c r="I97" i="11"/>
  <c r="I96" i="11" s="1"/>
  <c r="I95" i="11" s="1"/>
  <c r="J97" i="11"/>
  <c r="J96" i="11" s="1"/>
  <c r="J95" i="11" s="1"/>
  <c r="K97" i="11"/>
  <c r="K96" i="11" s="1"/>
  <c r="K95" i="11" s="1"/>
  <c r="L97" i="11"/>
  <c r="L96" i="11" s="1"/>
  <c r="L95" i="11" s="1"/>
  <c r="I102" i="11"/>
  <c r="I101" i="11" s="1"/>
  <c r="I100" i="11" s="1"/>
  <c r="J102" i="11"/>
  <c r="J101" i="11" s="1"/>
  <c r="J100" i="11" s="1"/>
  <c r="K102" i="11"/>
  <c r="K101" i="11" s="1"/>
  <c r="K100" i="11" s="1"/>
  <c r="L102" i="11"/>
  <c r="L101" i="11" s="1"/>
  <c r="L100" i="11" s="1"/>
  <c r="I106" i="11"/>
  <c r="I105" i="11" s="1"/>
  <c r="J106" i="11"/>
  <c r="J105" i="11" s="1"/>
  <c r="K106" i="11"/>
  <c r="K105" i="11" s="1"/>
  <c r="L106" i="11"/>
  <c r="L105" i="11" s="1"/>
  <c r="I112" i="11"/>
  <c r="I111" i="11" s="1"/>
  <c r="I110" i="11" s="1"/>
  <c r="J112" i="11"/>
  <c r="J111" i="11" s="1"/>
  <c r="J110" i="11" s="1"/>
  <c r="K112" i="11"/>
  <c r="K111" i="11" s="1"/>
  <c r="K110" i="11" s="1"/>
  <c r="L112" i="11"/>
  <c r="L111" i="11" s="1"/>
  <c r="L110" i="11" s="1"/>
  <c r="I117" i="11"/>
  <c r="I116" i="11" s="1"/>
  <c r="I115" i="11" s="1"/>
  <c r="J117" i="11"/>
  <c r="J116" i="11" s="1"/>
  <c r="J115" i="11" s="1"/>
  <c r="K117" i="11"/>
  <c r="K116" i="11" s="1"/>
  <c r="K115" i="11" s="1"/>
  <c r="L117" i="11"/>
  <c r="L116" i="11" s="1"/>
  <c r="L115" i="11" s="1"/>
  <c r="I121" i="11"/>
  <c r="I120" i="11" s="1"/>
  <c r="I119" i="11" s="1"/>
  <c r="J121" i="11"/>
  <c r="J120" i="11" s="1"/>
  <c r="J119" i="11" s="1"/>
  <c r="K121" i="11"/>
  <c r="K120" i="11" s="1"/>
  <c r="K119" i="11" s="1"/>
  <c r="L121" i="11"/>
  <c r="L120" i="11" s="1"/>
  <c r="L119" i="11" s="1"/>
  <c r="I125" i="11"/>
  <c r="I124" i="11" s="1"/>
  <c r="I123" i="11" s="1"/>
  <c r="J125" i="11"/>
  <c r="J124" i="11" s="1"/>
  <c r="J123" i="11" s="1"/>
  <c r="K125" i="11"/>
  <c r="K124" i="11" s="1"/>
  <c r="K123" i="11" s="1"/>
  <c r="L125" i="11"/>
  <c r="L124" i="11" s="1"/>
  <c r="L123" i="11" s="1"/>
  <c r="I129" i="11"/>
  <c r="I128" i="11" s="1"/>
  <c r="I127" i="11" s="1"/>
  <c r="J129" i="11"/>
  <c r="J128" i="11" s="1"/>
  <c r="J127" i="11" s="1"/>
  <c r="K129" i="11"/>
  <c r="K128" i="11" s="1"/>
  <c r="K127" i="11" s="1"/>
  <c r="L129" i="11"/>
  <c r="L128" i="11" s="1"/>
  <c r="L127" i="11" s="1"/>
  <c r="I134" i="11"/>
  <c r="I133" i="11" s="1"/>
  <c r="I132" i="11" s="1"/>
  <c r="J134" i="11"/>
  <c r="J133" i="11" s="1"/>
  <c r="J132" i="11" s="1"/>
  <c r="K134" i="11"/>
  <c r="K133" i="11" s="1"/>
  <c r="K132" i="11" s="1"/>
  <c r="K131" i="11" s="1"/>
  <c r="L134" i="11"/>
  <c r="L133" i="11" s="1"/>
  <c r="L132" i="11" s="1"/>
  <c r="I139" i="11"/>
  <c r="I138" i="11" s="1"/>
  <c r="I137" i="11" s="1"/>
  <c r="J139" i="11"/>
  <c r="J138" i="11" s="1"/>
  <c r="J137" i="11" s="1"/>
  <c r="K139" i="11"/>
  <c r="K138" i="11" s="1"/>
  <c r="K137" i="11" s="1"/>
  <c r="L139" i="11"/>
  <c r="L138" i="11" s="1"/>
  <c r="L137" i="11" s="1"/>
  <c r="I143" i="11"/>
  <c r="I142" i="11" s="1"/>
  <c r="J143" i="11"/>
  <c r="J142" i="11" s="1"/>
  <c r="K143" i="11"/>
  <c r="K142" i="11" s="1"/>
  <c r="L143" i="11"/>
  <c r="L142" i="11" s="1"/>
  <c r="I147" i="11"/>
  <c r="I146" i="11" s="1"/>
  <c r="I145" i="11" s="1"/>
  <c r="J147" i="11"/>
  <c r="J146" i="11" s="1"/>
  <c r="J145" i="11" s="1"/>
  <c r="K147" i="11"/>
  <c r="K146" i="11" s="1"/>
  <c r="K145" i="11" s="1"/>
  <c r="L147" i="11"/>
  <c r="L146" i="11" s="1"/>
  <c r="L145" i="11" s="1"/>
  <c r="I153" i="11"/>
  <c r="I152" i="11" s="1"/>
  <c r="J153" i="11"/>
  <c r="J152" i="11" s="1"/>
  <c r="K153" i="11"/>
  <c r="K152" i="11" s="1"/>
  <c r="K151" i="11" s="1"/>
  <c r="K150" i="11" s="1"/>
  <c r="L153" i="11"/>
  <c r="L152" i="11" s="1"/>
  <c r="I158" i="11"/>
  <c r="I157" i="11" s="1"/>
  <c r="J158" i="11"/>
  <c r="J157" i="11" s="1"/>
  <c r="K158" i="11"/>
  <c r="K157" i="11" s="1"/>
  <c r="L158" i="11"/>
  <c r="L157" i="11" s="1"/>
  <c r="I163" i="11"/>
  <c r="I162" i="11" s="1"/>
  <c r="I161" i="11" s="1"/>
  <c r="J163" i="11"/>
  <c r="J162" i="11" s="1"/>
  <c r="J161" i="11" s="1"/>
  <c r="K163" i="11"/>
  <c r="K162" i="11" s="1"/>
  <c r="K161" i="11" s="1"/>
  <c r="L163" i="11"/>
  <c r="L162" i="11" s="1"/>
  <c r="L161" i="11" s="1"/>
  <c r="I167" i="11"/>
  <c r="I166" i="11" s="1"/>
  <c r="I165" i="11" s="1"/>
  <c r="J167" i="11"/>
  <c r="J166" i="11" s="1"/>
  <c r="K167" i="11"/>
  <c r="K166" i="11" s="1"/>
  <c r="L167" i="11"/>
  <c r="L166" i="11" s="1"/>
  <c r="I172" i="11"/>
  <c r="I171" i="11" s="1"/>
  <c r="J172" i="11"/>
  <c r="J171" i="11" s="1"/>
  <c r="K172" i="11"/>
  <c r="K171" i="11" s="1"/>
  <c r="L172" i="11"/>
  <c r="L171" i="11" s="1"/>
  <c r="I180" i="11"/>
  <c r="I179" i="11" s="1"/>
  <c r="J180" i="11"/>
  <c r="J179" i="11" s="1"/>
  <c r="K180" i="11"/>
  <c r="K179" i="11" s="1"/>
  <c r="L180" i="11"/>
  <c r="L179" i="11" s="1"/>
  <c r="I183" i="11"/>
  <c r="I182" i="11" s="1"/>
  <c r="J183" i="11"/>
  <c r="J182" i="11" s="1"/>
  <c r="K183" i="11"/>
  <c r="K182" i="11" s="1"/>
  <c r="L183" i="11"/>
  <c r="L182" i="11" s="1"/>
  <c r="I188" i="11"/>
  <c r="I187" i="11" s="1"/>
  <c r="J188" i="11"/>
  <c r="J187" i="11" s="1"/>
  <c r="K188" i="11"/>
  <c r="K187" i="11" s="1"/>
  <c r="L188" i="11"/>
  <c r="L187" i="11" s="1"/>
  <c r="I193" i="11"/>
  <c r="I192" i="11" s="1"/>
  <c r="J193" i="11"/>
  <c r="J192" i="11" s="1"/>
  <c r="K193" i="11"/>
  <c r="K192" i="11" s="1"/>
  <c r="L193" i="11"/>
  <c r="L192" i="11" s="1"/>
  <c r="L197" i="11"/>
  <c r="I198" i="11"/>
  <c r="I197" i="11" s="1"/>
  <c r="J198" i="11"/>
  <c r="J197" i="11" s="1"/>
  <c r="K198" i="11"/>
  <c r="K197" i="11" s="1"/>
  <c r="L198" i="11"/>
  <c r="I202" i="11"/>
  <c r="I201" i="11" s="1"/>
  <c r="I200" i="11" s="1"/>
  <c r="J202" i="11"/>
  <c r="J201" i="11" s="1"/>
  <c r="J200" i="11" s="1"/>
  <c r="K202" i="11"/>
  <c r="K201" i="11" s="1"/>
  <c r="K200" i="11" s="1"/>
  <c r="L202" i="11"/>
  <c r="L201" i="11" s="1"/>
  <c r="L200" i="11" s="1"/>
  <c r="I209" i="11"/>
  <c r="I208" i="11" s="1"/>
  <c r="J209" i="11"/>
  <c r="J208" i="11" s="1"/>
  <c r="K209" i="11"/>
  <c r="K208" i="11" s="1"/>
  <c r="L209" i="11"/>
  <c r="L208" i="11" s="1"/>
  <c r="I212" i="11"/>
  <c r="I211" i="11" s="1"/>
  <c r="J212" i="11"/>
  <c r="J211" i="11" s="1"/>
  <c r="K212" i="11"/>
  <c r="K211" i="11" s="1"/>
  <c r="L212" i="11"/>
  <c r="L211" i="11" s="1"/>
  <c r="I221" i="11"/>
  <c r="I220" i="11" s="1"/>
  <c r="I219" i="11" s="1"/>
  <c r="J221" i="11"/>
  <c r="J220" i="11" s="1"/>
  <c r="J219" i="11" s="1"/>
  <c r="K221" i="11"/>
  <c r="K220" i="11" s="1"/>
  <c r="K219" i="11" s="1"/>
  <c r="L221" i="11"/>
  <c r="L220" i="11" s="1"/>
  <c r="L219" i="11" s="1"/>
  <c r="I225" i="11"/>
  <c r="I224" i="11" s="1"/>
  <c r="I223" i="11" s="1"/>
  <c r="J225" i="11"/>
  <c r="J224" i="11" s="1"/>
  <c r="J223" i="11" s="1"/>
  <c r="K225" i="11"/>
  <c r="K224" i="11" s="1"/>
  <c r="K223" i="11" s="1"/>
  <c r="L225" i="11"/>
  <c r="L224" i="11" s="1"/>
  <c r="L223" i="11" s="1"/>
  <c r="I232" i="11"/>
  <c r="I231" i="11" s="1"/>
  <c r="J232" i="11"/>
  <c r="J231" i="11" s="1"/>
  <c r="K232" i="11"/>
  <c r="K231" i="11" s="1"/>
  <c r="L232" i="11"/>
  <c r="L231" i="11" s="1"/>
  <c r="I234" i="11"/>
  <c r="J234" i="11"/>
  <c r="K234" i="11"/>
  <c r="L234" i="11"/>
  <c r="I237" i="11"/>
  <c r="J237" i="11"/>
  <c r="K237" i="11"/>
  <c r="L237" i="11"/>
  <c r="I241" i="11"/>
  <c r="I240" i="11" s="1"/>
  <c r="J241" i="11"/>
  <c r="J240" i="11" s="1"/>
  <c r="K241" i="11"/>
  <c r="K240" i="11" s="1"/>
  <c r="L241" i="11"/>
  <c r="L240" i="11" s="1"/>
  <c r="I244" i="11"/>
  <c r="I245" i="11"/>
  <c r="J245" i="11"/>
  <c r="J244" i="11" s="1"/>
  <c r="K245" i="11"/>
  <c r="K244" i="11" s="1"/>
  <c r="L245" i="11"/>
  <c r="L244" i="11" s="1"/>
  <c r="I249" i="11"/>
  <c r="I248" i="11" s="1"/>
  <c r="J249" i="11"/>
  <c r="J248" i="11" s="1"/>
  <c r="K249" i="11"/>
  <c r="K248" i="11" s="1"/>
  <c r="L249" i="11"/>
  <c r="L248" i="11" s="1"/>
  <c r="I252" i="11"/>
  <c r="L252" i="11"/>
  <c r="I253" i="11"/>
  <c r="J253" i="11"/>
  <c r="J252" i="11" s="1"/>
  <c r="K253" i="11"/>
  <c r="K252" i="11" s="1"/>
  <c r="L253" i="11"/>
  <c r="I256" i="11"/>
  <c r="I255" i="11" s="1"/>
  <c r="J256" i="11"/>
  <c r="J255" i="11" s="1"/>
  <c r="K256" i="11"/>
  <c r="K255" i="11" s="1"/>
  <c r="L256" i="11"/>
  <c r="L255" i="11" s="1"/>
  <c r="I258" i="11"/>
  <c r="I259" i="11"/>
  <c r="J259" i="11"/>
  <c r="J258" i="11" s="1"/>
  <c r="K259" i="11"/>
  <c r="K258" i="11" s="1"/>
  <c r="L259" i="11"/>
  <c r="L258" i="11" s="1"/>
  <c r="I263" i="11"/>
  <c r="I264" i="11"/>
  <c r="J264" i="11"/>
  <c r="J263" i="11" s="1"/>
  <c r="K264" i="11"/>
  <c r="K263" i="11" s="1"/>
  <c r="L264" i="11"/>
  <c r="L263" i="11" s="1"/>
  <c r="I266" i="11"/>
  <c r="J266" i="11"/>
  <c r="K266" i="11"/>
  <c r="L266" i="11"/>
  <c r="I269" i="11"/>
  <c r="J269" i="11"/>
  <c r="K269" i="11"/>
  <c r="L269" i="11"/>
  <c r="I273" i="11"/>
  <c r="I272" i="11" s="1"/>
  <c r="J273" i="11"/>
  <c r="J272" i="11" s="1"/>
  <c r="K273" i="11"/>
  <c r="K272" i="11" s="1"/>
  <c r="L273" i="11"/>
  <c r="L272" i="11" s="1"/>
  <c r="I277" i="11"/>
  <c r="I276" i="11" s="1"/>
  <c r="J277" i="11"/>
  <c r="J276" i="11" s="1"/>
  <c r="K277" i="11"/>
  <c r="K276" i="11" s="1"/>
  <c r="L277" i="11"/>
  <c r="L276" i="11" s="1"/>
  <c r="I281" i="11"/>
  <c r="I280" i="11" s="1"/>
  <c r="J281" i="11"/>
  <c r="J280" i="11" s="1"/>
  <c r="K281" i="11"/>
  <c r="K280" i="11" s="1"/>
  <c r="L281" i="11"/>
  <c r="L280" i="11" s="1"/>
  <c r="I285" i="11"/>
  <c r="I284" i="11" s="1"/>
  <c r="J285" i="11"/>
  <c r="J284" i="11" s="1"/>
  <c r="K285" i="11"/>
  <c r="K284" i="11" s="1"/>
  <c r="L285" i="11"/>
  <c r="L284" i="11" s="1"/>
  <c r="I288" i="11"/>
  <c r="I287" i="11" s="1"/>
  <c r="J288" i="11"/>
  <c r="J287" i="11" s="1"/>
  <c r="K288" i="11"/>
  <c r="K287" i="11" s="1"/>
  <c r="L288" i="11"/>
  <c r="L287" i="11" s="1"/>
  <c r="I291" i="11"/>
  <c r="I290" i="11" s="1"/>
  <c r="J291" i="11"/>
  <c r="J290" i="11" s="1"/>
  <c r="K291" i="11"/>
  <c r="K290" i="11" s="1"/>
  <c r="L291" i="11"/>
  <c r="L290" i="11" s="1"/>
  <c r="I297" i="11"/>
  <c r="I296" i="11" s="1"/>
  <c r="J297" i="11"/>
  <c r="J296" i="11" s="1"/>
  <c r="K297" i="11"/>
  <c r="K296" i="11" s="1"/>
  <c r="L297" i="11"/>
  <c r="L296" i="11" s="1"/>
  <c r="I299" i="11"/>
  <c r="J299" i="11"/>
  <c r="K299" i="11"/>
  <c r="L299" i="11"/>
  <c r="I302" i="11"/>
  <c r="J302" i="11"/>
  <c r="K302" i="11"/>
  <c r="L302" i="11"/>
  <c r="I306" i="11"/>
  <c r="I305" i="11" s="1"/>
  <c r="J306" i="11"/>
  <c r="J305" i="11" s="1"/>
  <c r="K306" i="11"/>
  <c r="K305" i="11" s="1"/>
  <c r="L306" i="11"/>
  <c r="L305" i="11" s="1"/>
  <c r="I310" i="11"/>
  <c r="I309" i="11" s="1"/>
  <c r="J310" i="11"/>
  <c r="J309" i="11" s="1"/>
  <c r="K310" i="11"/>
  <c r="K309" i="11" s="1"/>
  <c r="L310" i="11"/>
  <c r="L309" i="11" s="1"/>
  <c r="I314" i="11"/>
  <c r="I313" i="11" s="1"/>
  <c r="J314" i="11"/>
  <c r="J313" i="11" s="1"/>
  <c r="K314" i="11"/>
  <c r="K313" i="11" s="1"/>
  <c r="L314" i="11"/>
  <c r="L313" i="11" s="1"/>
  <c r="I318" i="11"/>
  <c r="I317" i="11" s="1"/>
  <c r="J318" i="11"/>
  <c r="J317" i="11" s="1"/>
  <c r="K318" i="11"/>
  <c r="K317" i="11" s="1"/>
  <c r="L318" i="11"/>
  <c r="L317" i="11" s="1"/>
  <c r="I321" i="11"/>
  <c r="I320" i="11" s="1"/>
  <c r="J321" i="11"/>
  <c r="J320" i="11" s="1"/>
  <c r="K321" i="11"/>
  <c r="K320" i="11" s="1"/>
  <c r="L321" i="11"/>
  <c r="L320" i="11" s="1"/>
  <c r="I324" i="11"/>
  <c r="I323" i="11" s="1"/>
  <c r="J324" i="11"/>
  <c r="J323" i="11" s="1"/>
  <c r="K324" i="11"/>
  <c r="K323" i="11" s="1"/>
  <c r="L324" i="11"/>
  <c r="L323" i="11" s="1"/>
  <c r="I329" i="11"/>
  <c r="I328" i="11" s="1"/>
  <c r="J329" i="11"/>
  <c r="J328" i="11" s="1"/>
  <c r="K329" i="11"/>
  <c r="K328" i="11" s="1"/>
  <c r="L329" i="11"/>
  <c r="L328" i="11" s="1"/>
  <c r="I331" i="11"/>
  <c r="J331" i="11"/>
  <c r="K331" i="11"/>
  <c r="L331" i="11"/>
  <c r="I334" i="11"/>
  <c r="J334" i="11"/>
  <c r="K334" i="11"/>
  <c r="L334" i="11"/>
  <c r="I338" i="11"/>
  <c r="I337" i="11" s="1"/>
  <c r="J338" i="11"/>
  <c r="J337" i="11" s="1"/>
  <c r="K338" i="11"/>
  <c r="K337" i="11" s="1"/>
  <c r="L338" i="11"/>
  <c r="L337" i="11" s="1"/>
  <c r="I342" i="11"/>
  <c r="I341" i="11" s="1"/>
  <c r="J342" i="11"/>
  <c r="J341" i="11" s="1"/>
  <c r="K342" i="11"/>
  <c r="K341" i="11" s="1"/>
  <c r="L342" i="11"/>
  <c r="L341" i="11" s="1"/>
  <c r="I346" i="11"/>
  <c r="I345" i="11" s="1"/>
  <c r="J346" i="11"/>
  <c r="J345" i="11" s="1"/>
  <c r="K346" i="11"/>
  <c r="K345" i="11" s="1"/>
  <c r="L346" i="11"/>
  <c r="L345" i="11" s="1"/>
  <c r="I350" i="11"/>
  <c r="I349" i="11" s="1"/>
  <c r="J350" i="11"/>
  <c r="J349" i="11" s="1"/>
  <c r="K350" i="11"/>
  <c r="K349" i="11" s="1"/>
  <c r="L350" i="11"/>
  <c r="L349" i="11" s="1"/>
  <c r="I353" i="11"/>
  <c r="I352" i="11" s="1"/>
  <c r="J353" i="11"/>
  <c r="J352" i="11" s="1"/>
  <c r="K353" i="11"/>
  <c r="K352" i="11" s="1"/>
  <c r="L353" i="11"/>
  <c r="L352" i="11" s="1"/>
  <c r="I356" i="11"/>
  <c r="I355" i="11" s="1"/>
  <c r="J356" i="11"/>
  <c r="J355" i="11" s="1"/>
  <c r="K356" i="11"/>
  <c r="K355" i="11" s="1"/>
  <c r="L356" i="11"/>
  <c r="L355" i="11" s="1"/>
  <c r="I327" i="11" l="1"/>
  <c r="L327" i="11"/>
  <c r="L295" i="11"/>
  <c r="L294" i="11" s="1"/>
  <c r="L262" i="11"/>
  <c r="I262" i="11"/>
  <c r="I295" i="11"/>
  <c r="K327" i="11"/>
  <c r="K295" i="11"/>
  <c r="K294" i="11" s="1"/>
  <c r="L230" i="11"/>
  <c r="L207" i="11"/>
  <c r="J327" i="11"/>
  <c r="J295" i="11"/>
  <c r="J294" i="11" s="1"/>
  <c r="L178" i="11"/>
  <c r="L177" i="11" s="1"/>
  <c r="L165" i="11"/>
  <c r="L160" i="11"/>
  <c r="L151" i="11"/>
  <c r="L150" i="11" s="1"/>
  <c r="L131" i="11"/>
  <c r="L109" i="11"/>
  <c r="L89" i="11"/>
  <c r="L62" i="11"/>
  <c r="L61" i="11" s="1"/>
  <c r="L31" i="11"/>
  <c r="J109" i="11"/>
  <c r="J89" i="11"/>
  <c r="K262" i="11"/>
  <c r="K230" i="11"/>
  <c r="K207" i="11"/>
  <c r="K178" i="11"/>
  <c r="K177" i="11" s="1"/>
  <c r="J151" i="11"/>
  <c r="J150" i="11" s="1"/>
  <c r="J131" i="11"/>
  <c r="I109" i="11"/>
  <c r="I89" i="11"/>
  <c r="K62" i="11"/>
  <c r="K61" i="11" s="1"/>
  <c r="K30" i="11" s="1"/>
  <c r="J262" i="11"/>
  <c r="J230" i="11"/>
  <c r="J207" i="11"/>
  <c r="J178" i="11"/>
  <c r="J177" i="11" s="1"/>
  <c r="K165" i="11"/>
  <c r="K160" i="11" s="1"/>
  <c r="I160" i="11"/>
  <c r="I151" i="11"/>
  <c r="I150" i="11" s="1"/>
  <c r="I131" i="11"/>
  <c r="J62" i="11"/>
  <c r="J61" i="11" s="1"/>
  <c r="J31" i="11"/>
  <c r="I230" i="11"/>
  <c r="I229" i="11" s="1"/>
  <c r="I207" i="11"/>
  <c r="I178" i="11"/>
  <c r="I177" i="11" s="1"/>
  <c r="J165" i="11"/>
  <c r="J160" i="11" s="1"/>
  <c r="K109" i="11"/>
  <c r="K89" i="11"/>
  <c r="I62" i="11"/>
  <c r="I61" i="11" s="1"/>
  <c r="I31" i="11"/>
  <c r="I34" i="10"/>
  <c r="I33" i="10" s="1"/>
  <c r="I32" i="10" s="1"/>
  <c r="J34" i="10"/>
  <c r="J33" i="10" s="1"/>
  <c r="J32" i="10" s="1"/>
  <c r="K34" i="10"/>
  <c r="K33" i="10" s="1"/>
  <c r="K32" i="10" s="1"/>
  <c r="K31" i="10" s="1"/>
  <c r="L34" i="10"/>
  <c r="L33" i="10" s="1"/>
  <c r="L32" i="10" s="1"/>
  <c r="L31" i="10" s="1"/>
  <c r="I36" i="10"/>
  <c r="J36" i="10"/>
  <c r="K36" i="10"/>
  <c r="L36" i="10"/>
  <c r="I40" i="10"/>
  <c r="I39" i="10" s="1"/>
  <c r="I38" i="10" s="1"/>
  <c r="J40" i="10"/>
  <c r="J39" i="10" s="1"/>
  <c r="J38" i="10" s="1"/>
  <c r="K40" i="10"/>
  <c r="K39" i="10" s="1"/>
  <c r="K38" i="10" s="1"/>
  <c r="L40" i="10"/>
  <c r="L39" i="10" s="1"/>
  <c r="L38" i="10" s="1"/>
  <c r="I45" i="10"/>
  <c r="I44" i="10" s="1"/>
  <c r="I43" i="10" s="1"/>
  <c r="I42" i="10" s="1"/>
  <c r="J45" i="10"/>
  <c r="J44" i="10" s="1"/>
  <c r="J43" i="10" s="1"/>
  <c r="J42" i="10" s="1"/>
  <c r="K45" i="10"/>
  <c r="K44" i="10" s="1"/>
  <c r="K43" i="10" s="1"/>
  <c r="K42" i="10" s="1"/>
  <c r="L45" i="10"/>
  <c r="L44" i="10" s="1"/>
  <c r="L43" i="10" s="1"/>
  <c r="L42" i="10" s="1"/>
  <c r="I64" i="10"/>
  <c r="I63" i="10" s="1"/>
  <c r="J64" i="10"/>
  <c r="J63" i="10" s="1"/>
  <c r="K64" i="10"/>
  <c r="K63" i="10" s="1"/>
  <c r="L64" i="10"/>
  <c r="L63" i="10" s="1"/>
  <c r="L62" i="10" s="1"/>
  <c r="L61" i="10" s="1"/>
  <c r="I69" i="10"/>
  <c r="I68" i="10" s="1"/>
  <c r="J69" i="10"/>
  <c r="J68" i="10" s="1"/>
  <c r="K69" i="10"/>
  <c r="K68" i="10" s="1"/>
  <c r="L69" i="10"/>
  <c r="L68" i="10" s="1"/>
  <c r="I74" i="10"/>
  <c r="I73" i="10" s="1"/>
  <c r="J74" i="10"/>
  <c r="J73" i="10" s="1"/>
  <c r="K74" i="10"/>
  <c r="K73" i="10" s="1"/>
  <c r="L74" i="10"/>
  <c r="L73" i="10" s="1"/>
  <c r="I80" i="10"/>
  <c r="I79" i="10" s="1"/>
  <c r="I78" i="10" s="1"/>
  <c r="J80" i="10"/>
  <c r="J79" i="10" s="1"/>
  <c r="J78" i="10" s="1"/>
  <c r="K80" i="10"/>
  <c r="K79" i="10" s="1"/>
  <c r="K78" i="10" s="1"/>
  <c r="L80" i="10"/>
  <c r="L79" i="10" s="1"/>
  <c r="L78" i="10" s="1"/>
  <c r="I85" i="10"/>
  <c r="I84" i="10" s="1"/>
  <c r="I83" i="10" s="1"/>
  <c r="I82" i="10" s="1"/>
  <c r="J85" i="10"/>
  <c r="J84" i="10" s="1"/>
  <c r="J83" i="10" s="1"/>
  <c r="J82" i="10" s="1"/>
  <c r="K85" i="10"/>
  <c r="K84" i="10" s="1"/>
  <c r="K83" i="10" s="1"/>
  <c r="K82" i="10" s="1"/>
  <c r="L85" i="10"/>
  <c r="L84" i="10" s="1"/>
  <c r="L83" i="10" s="1"/>
  <c r="L82" i="10" s="1"/>
  <c r="I92" i="10"/>
  <c r="I91" i="10" s="1"/>
  <c r="I90" i="10" s="1"/>
  <c r="J92" i="10"/>
  <c r="J91" i="10" s="1"/>
  <c r="J90" i="10" s="1"/>
  <c r="J89" i="10" s="1"/>
  <c r="K92" i="10"/>
  <c r="K91" i="10" s="1"/>
  <c r="K90" i="10" s="1"/>
  <c r="L92" i="10"/>
  <c r="L91" i="10" s="1"/>
  <c r="L90" i="10" s="1"/>
  <c r="I97" i="10"/>
  <c r="I96" i="10" s="1"/>
  <c r="I95" i="10" s="1"/>
  <c r="J97" i="10"/>
  <c r="J96" i="10" s="1"/>
  <c r="J95" i="10" s="1"/>
  <c r="K97" i="10"/>
  <c r="K96" i="10" s="1"/>
  <c r="K95" i="10" s="1"/>
  <c r="L97" i="10"/>
  <c r="L96" i="10" s="1"/>
  <c r="L95" i="10" s="1"/>
  <c r="I102" i="10"/>
  <c r="I101" i="10" s="1"/>
  <c r="I100" i="10" s="1"/>
  <c r="J102" i="10"/>
  <c r="J101" i="10" s="1"/>
  <c r="J100" i="10" s="1"/>
  <c r="K102" i="10"/>
  <c r="K101" i="10" s="1"/>
  <c r="K100" i="10" s="1"/>
  <c r="L102" i="10"/>
  <c r="L101" i="10" s="1"/>
  <c r="L100" i="10" s="1"/>
  <c r="I106" i="10"/>
  <c r="I105" i="10" s="1"/>
  <c r="J106" i="10"/>
  <c r="J105" i="10" s="1"/>
  <c r="K106" i="10"/>
  <c r="K105" i="10" s="1"/>
  <c r="L106" i="10"/>
  <c r="L105" i="10" s="1"/>
  <c r="I112" i="10"/>
  <c r="I111" i="10" s="1"/>
  <c r="I110" i="10" s="1"/>
  <c r="J112" i="10"/>
  <c r="J111" i="10" s="1"/>
  <c r="J110" i="10" s="1"/>
  <c r="K112" i="10"/>
  <c r="K111" i="10" s="1"/>
  <c r="K110" i="10" s="1"/>
  <c r="L112" i="10"/>
  <c r="L111" i="10" s="1"/>
  <c r="L110" i="10" s="1"/>
  <c r="I117" i="10"/>
  <c r="I116" i="10" s="1"/>
  <c r="I115" i="10" s="1"/>
  <c r="J117" i="10"/>
  <c r="J116" i="10" s="1"/>
  <c r="J115" i="10" s="1"/>
  <c r="K117" i="10"/>
  <c r="K116" i="10" s="1"/>
  <c r="K115" i="10" s="1"/>
  <c r="L117" i="10"/>
  <c r="L116" i="10" s="1"/>
  <c r="L115" i="10" s="1"/>
  <c r="I121" i="10"/>
  <c r="I120" i="10" s="1"/>
  <c r="I119" i="10" s="1"/>
  <c r="J121" i="10"/>
  <c r="J120" i="10" s="1"/>
  <c r="J119" i="10" s="1"/>
  <c r="K121" i="10"/>
  <c r="K120" i="10" s="1"/>
  <c r="K119" i="10" s="1"/>
  <c r="L121" i="10"/>
  <c r="L120" i="10" s="1"/>
  <c r="L119" i="10" s="1"/>
  <c r="I125" i="10"/>
  <c r="I124" i="10" s="1"/>
  <c r="I123" i="10" s="1"/>
  <c r="J125" i="10"/>
  <c r="J124" i="10" s="1"/>
  <c r="J123" i="10" s="1"/>
  <c r="K125" i="10"/>
  <c r="K124" i="10" s="1"/>
  <c r="K123" i="10" s="1"/>
  <c r="L125" i="10"/>
  <c r="L124" i="10" s="1"/>
  <c r="L123" i="10" s="1"/>
  <c r="I129" i="10"/>
  <c r="I128" i="10" s="1"/>
  <c r="I127" i="10" s="1"/>
  <c r="J129" i="10"/>
  <c r="J128" i="10" s="1"/>
  <c r="J127" i="10" s="1"/>
  <c r="K129" i="10"/>
  <c r="K128" i="10" s="1"/>
  <c r="K127" i="10" s="1"/>
  <c r="L129" i="10"/>
  <c r="L128" i="10" s="1"/>
  <c r="L127" i="10" s="1"/>
  <c r="I134" i="10"/>
  <c r="I133" i="10" s="1"/>
  <c r="I132" i="10" s="1"/>
  <c r="J134" i="10"/>
  <c r="J133" i="10" s="1"/>
  <c r="J132" i="10" s="1"/>
  <c r="K134" i="10"/>
  <c r="K133" i="10" s="1"/>
  <c r="K132" i="10" s="1"/>
  <c r="K131" i="10" s="1"/>
  <c r="L134" i="10"/>
  <c r="L133" i="10" s="1"/>
  <c r="L132" i="10" s="1"/>
  <c r="I139" i="10"/>
  <c r="I138" i="10" s="1"/>
  <c r="I137" i="10" s="1"/>
  <c r="J139" i="10"/>
  <c r="J138" i="10" s="1"/>
  <c r="J137" i="10" s="1"/>
  <c r="K139" i="10"/>
  <c r="K138" i="10" s="1"/>
  <c r="K137" i="10" s="1"/>
  <c r="L139" i="10"/>
  <c r="L138" i="10" s="1"/>
  <c r="L137" i="10" s="1"/>
  <c r="I143" i="10"/>
  <c r="I142" i="10" s="1"/>
  <c r="J143" i="10"/>
  <c r="J142" i="10" s="1"/>
  <c r="K143" i="10"/>
  <c r="K142" i="10" s="1"/>
  <c r="L143" i="10"/>
  <c r="L142" i="10" s="1"/>
  <c r="I147" i="10"/>
  <c r="I146" i="10" s="1"/>
  <c r="I145" i="10" s="1"/>
  <c r="J147" i="10"/>
  <c r="J146" i="10" s="1"/>
  <c r="J145" i="10" s="1"/>
  <c r="K147" i="10"/>
  <c r="K146" i="10" s="1"/>
  <c r="K145" i="10" s="1"/>
  <c r="L147" i="10"/>
  <c r="L146" i="10" s="1"/>
  <c r="L145" i="10" s="1"/>
  <c r="I153" i="10"/>
  <c r="I152" i="10" s="1"/>
  <c r="J153" i="10"/>
  <c r="J152" i="10" s="1"/>
  <c r="K153" i="10"/>
  <c r="K152" i="10" s="1"/>
  <c r="K151" i="10" s="1"/>
  <c r="K150" i="10" s="1"/>
  <c r="L153" i="10"/>
  <c r="L152" i="10" s="1"/>
  <c r="L151" i="10" s="1"/>
  <c r="L150" i="10" s="1"/>
  <c r="I158" i="10"/>
  <c r="I157" i="10" s="1"/>
  <c r="J158" i="10"/>
  <c r="J157" i="10" s="1"/>
  <c r="K158" i="10"/>
  <c r="K157" i="10" s="1"/>
  <c r="L158" i="10"/>
  <c r="L157" i="10" s="1"/>
  <c r="I163" i="10"/>
  <c r="I162" i="10" s="1"/>
  <c r="I161" i="10" s="1"/>
  <c r="J163" i="10"/>
  <c r="J162" i="10" s="1"/>
  <c r="J161" i="10" s="1"/>
  <c r="K163" i="10"/>
  <c r="K162" i="10" s="1"/>
  <c r="K161" i="10" s="1"/>
  <c r="L163" i="10"/>
  <c r="L162" i="10" s="1"/>
  <c r="L161" i="10" s="1"/>
  <c r="I167" i="10"/>
  <c r="I166" i="10" s="1"/>
  <c r="I165" i="10" s="1"/>
  <c r="J167" i="10"/>
  <c r="J166" i="10" s="1"/>
  <c r="K167" i="10"/>
  <c r="K166" i="10" s="1"/>
  <c r="L167" i="10"/>
  <c r="L166" i="10" s="1"/>
  <c r="L165" i="10" s="1"/>
  <c r="I172" i="10"/>
  <c r="I171" i="10" s="1"/>
  <c r="J172" i="10"/>
  <c r="J171" i="10" s="1"/>
  <c r="K172" i="10"/>
  <c r="K171" i="10" s="1"/>
  <c r="L172" i="10"/>
  <c r="L171" i="10" s="1"/>
  <c r="I179" i="10"/>
  <c r="I180" i="10"/>
  <c r="J180" i="10"/>
  <c r="J179" i="10" s="1"/>
  <c r="K180" i="10"/>
  <c r="K179" i="10" s="1"/>
  <c r="L180" i="10"/>
  <c r="L179" i="10" s="1"/>
  <c r="I183" i="10"/>
  <c r="I182" i="10" s="1"/>
  <c r="J183" i="10"/>
  <c r="J182" i="10" s="1"/>
  <c r="K183" i="10"/>
  <c r="K182" i="10" s="1"/>
  <c r="L183" i="10"/>
  <c r="L182" i="10" s="1"/>
  <c r="I187" i="10"/>
  <c r="I188" i="10"/>
  <c r="J188" i="10"/>
  <c r="J187" i="10" s="1"/>
  <c r="K188" i="10"/>
  <c r="K187" i="10" s="1"/>
  <c r="L188" i="10"/>
  <c r="L187" i="10" s="1"/>
  <c r="I193" i="10"/>
  <c r="I192" i="10" s="1"/>
  <c r="J193" i="10"/>
  <c r="J192" i="10" s="1"/>
  <c r="K193" i="10"/>
  <c r="K192" i="10" s="1"/>
  <c r="L193" i="10"/>
  <c r="L192" i="10" s="1"/>
  <c r="I197" i="10"/>
  <c r="I198" i="10"/>
  <c r="J198" i="10"/>
  <c r="J197" i="10" s="1"/>
  <c r="K198" i="10"/>
  <c r="K197" i="10" s="1"/>
  <c r="L198" i="10"/>
  <c r="L197" i="10" s="1"/>
  <c r="I201" i="10"/>
  <c r="I200" i="10" s="1"/>
  <c r="I202" i="10"/>
  <c r="J202" i="10"/>
  <c r="J201" i="10" s="1"/>
  <c r="J200" i="10" s="1"/>
  <c r="K202" i="10"/>
  <c r="K201" i="10" s="1"/>
  <c r="K200" i="10" s="1"/>
  <c r="L202" i="10"/>
  <c r="L201" i="10" s="1"/>
  <c r="L200" i="10" s="1"/>
  <c r="I208" i="10"/>
  <c r="I209" i="10"/>
  <c r="J209" i="10"/>
  <c r="J208" i="10" s="1"/>
  <c r="K209" i="10"/>
  <c r="K208" i="10" s="1"/>
  <c r="K207" i="10" s="1"/>
  <c r="L209" i="10"/>
  <c r="L208" i="10" s="1"/>
  <c r="L207" i="10" s="1"/>
  <c r="I212" i="10"/>
  <c r="I211" i="10" s="1"/>
  <c r="J212" i="10"/>
  <c r="J211" i="10" s="1"/>
  <c r="K212" i="10"/>
  <c r="K211" i="10" s="1"/>
  <c r="L212" i="10"/>
  <c r="L211" i="10" s="1"/>
  <c r="I219" i="10"/>
  <c r="I221" i="10"/>
  <c r="I220" i="10" s="1"/>
  <c r="J221" i="10"/>
  <c r="J220" i="10" s="1"/>
  <c r="J219" i="10" s="1"/>
  <c r="K221" i="10"/>
  <c r="K220" i="10" s="1"/>
  <c r="K219" i="10" s="1"/>
  <c r="L221" i="10"/>
  <c r="L220" i="10" s="1"/>
  <c r="L219" i="10" s="1"/>
  <c r="I225" i="10"/>
  <c r="I224" i="10" s="1"/>
  <c r="I223" i="10" s="1"/>
  <c r="J225" i="10"/>
  <c r="J224" i="10" s="1"/>
  <c r="J223" i="10" s="1"/>
  <c r="K225" i="10"/>
  <c r="K224" i="10" s="1"/>
  <c r="K223" i="10" s="1"/>
  <c r="L225" i="10"/>
  <c r="L224" i="10" s="1"/>
  <c r="L223" i="10" s="1"/>
  <c r="I231" i="10"/>
  <c r="I232" i="10"/>
  <c r="J232" i="10"/>
  <c r="J231" i="10" s="1"/>
  <c r="K232" i="10"/>
  <c r="K231" i="10" s="1"/>
  <c r="L232" i="10"/>
  <c r="L231" i="10" s="1"/>
  <c r="I234" i="10"/>
  <c r="J234" i="10"/>
  <c r="K234" i="10"/>
  <c r="L234" i="10"/>
  <c r="I237" i="10"/>
  <c r="J237" i="10"/>
  <c r="K237" i="10"/>
  <c r="L237" i="10"/>
  <c r="I241" i="10"/>
  <c r="I240" i="10" s="1"/>
  <c r="J241" i="10"/>
  <c r="J240" i="10" s="1"/>
  <c r="K241" i="10"/>
  <c r="K240" i="10" s="1"/>
  <c r="L241" i="10"/>
  <c r="L240" i="10" s="1"/>
  <c r="I244" i="10"/>
  <c r="I245" i="10"/>
  <c r="J245" i="10"/>
  <c r="J244" i="10" s="1"/>
  <c r="K245" i="10"/>
  <c r="K244" i="10" s="1"/>
  <c r="L245" i="10"/>
  <c r="L244" i="10" s="1"/>
  <c r="I249" i="10"/>
  <c r="I248" i="10" s="1"/>
  <c r="J249" i="10"/>
  <c r="J248" i="10" s="1"/>
  <c r="K249" i="10"/>
  <c r="K248" i="10" s="1"/>
  <c r="L249" i="10"/>
  <c r="L248" i="10" s="1"/>
  <c r="I252" i="10"/>
  <c r="L252" i="10"/>
  <c r="I253" i="10"/>
  <c r="J253" i="10"/>
  <c r="J252" i="10" s="1"/>
  <c r="K253" i="10"/>
  <c r="K252" i="10" s="1"/>
  <c r="L253" i="10"/>
  <c r="I256" i="10"/>
  <c r="I255" i="10" s="1"/>
  <c r="J256" i="10"/>
  <c r="J255" i="10" s="1"/>
  <c r="K256" i="10"/>
  <c r="K255" i="10" s="1"/>
  <c r="L256" i="10"/>
  <c r="L255" i="10" s="1"/>
  <c r="I258" i="10"/>
  <c r="I259" i="10"/>
  <c r="J259" i="10"/>
  <c r="J258" i="10" s="1"/>
  <c r="K259" i="10"/>
  <c r="K258" i="10" s="1"/>
  <c r="L259" i="10"/>
  <c r="L258" i="10" s="1"/>
  <c r="I263" i="10"/>
  <c r="I264" i="10"/>
  <c r="J264" i="10"/>
  <c r="J263" i="10" s="1"/>
  <c r="K264" i="10"/>
  <c r="K263" i="10" s="1"/>
  <c r="L264" i="10"/>
  <c r="L263" i="10" s="1"/>
  <c r="I266" i="10"/>
  <c r="J266" i="10"/>
  <c r="K266" i="10"/>
  <c r="L266" i="10"/>
  <c r="I269" i="10"/>
  <c r="J269" i="10"/>
  <c r="K269" i="10"/>
  <c r="L269" i="10"/>
  <c r="I273" i="10"/>
  <c r="I272" i="10" s="1"/>
  <c r="J273" i="10"/>
  <c r="J272" i="10" s="1"/>
  <c r="K273" i="10"/>
  <c r="K272" i="10" s="1"/>
  <c r="L273" i="10"/>
  <c r="L272" i="10" s="1"/>
  <c r="J276" i="10"/>
  <c r="I277" i="10"/>
  <c r="I276" i="10" s="1"/>
  <c r="J277" i="10"/>
  <c r="K277" i="10"/>
  <c r="K276" i="10" s="1"/>
  <c r="L277" i="10"/>
  <c r="L276" i="10" s="1"/>
  <c r="I280" i="10"/>
  <c r="I281" i="10"/>
  <c r="J281" i="10"/>
  <c r="J280" i="10" s="1"/>
  <c r="K281" i="10"/>
  <c r="K280" i="10" s="1"/>
  <c r="L281" i="10"/>
  <c r="L280" i="10" s="1"/>
  <c r="I284" i="10"/>
  <c r="J284" i="10"/>
  <c r="I285" i="10"/>
  <c r="J285" i="10"/>
  <c r="K285" i="10"/>
  <c r="K284" i="10" s="1"/>
  <c r="L285" i="10"/>
  <c r="L284" i="10" s="1"/>
  <c r="I287" i="10"/>
  <c r="J287" i="10"/>
  <c r="I288" i="10"/>
  <c r="J288" i="10"/>
  <c r="K288" i="10"/>
  <c r="K287" i="10" s="1"/>
  <c r="L288" i="10"/>
  <c r="L287" i="10" s="1"/>
  <c r="J290" i="10"/>
  <c r="I291" i="10"/>
  <c r="I290" i="10" s="1"/>
  <c r="J291" i="10"/>
  <c r="K291" i="10"/>
  <c r="K290" i="10" s="1"/>
  <c r="L291" i="10"/>
  <c r="L290" i="10" s="1"/>
  <c r="I296" i="10"/>
  <c r="J296" i="10"/>
  <c r="I297" i="10"/>
  <c r="J297" i="10"/>
  <c r="K297" i="10"/>
  <c r="K296" i="10" s="1"/>
  <c r="L297" i="10"/>
  <c r="L296" i="10" s="1"/>
  <c r="I299" i="10"/>
  <c r="J299" i="10"/>
  <c r="K299" i="10"/>
  <c r="L299" i="10"/>
  <c r="I302" i="10"/>
  <c r="J302" i="10"/>
  <c r="K302" i="10"/>
  <c r="L302" i="10"/>
  <c r="J305" i="10"/>
  <c r="I306" i="10"/>
  <c r="I305" i="10" s="1"/>
  <c r="I295" i="10" s="1"/>
  <c r="J306" i="10"/>
  <c r="K306" i="10"/>
  <c r="K305" i="10" s="1"/>
  <c r="L306" i="10"/>
  <c r="L305" i="10" s="1"/>
  <c r="I309" i="10"/>
  <c r="I310" i="10"/>
  <c r="J310" i="10"/>
  <c r="J309" i="10" s="1"/>
  <c r="K310" i="10"/>
  <c r="K309" i="10" s="1"/>
  <c r="L310" i="10"/>
  <c r="L309" i="10" s="1"/>
  <c r="I313" i="10"/>
  <c r="J313" i="10"/>
  <c r="I314" i="10"/>
  <c r="J314" i="10"/>
  <c r="K314" i="10"/>
  <c r="K313" i="10" s="1"/>
  <c r="L314" i="10"/>
  <c r="L313" i="10" s="1"/>
  <c r="I317" i="10"/>
  <c r="J317" i="10"/>
  <c r="L317" i="10"/>
  <c r="I318" i="10"/>
  <c r="J318" i="10"/>
  <c r="K318" i="10"/>
  <c r="K317" i="10" s="1"/>
  <c r="L318" i="10"/>
  <c r="J320" i="10"/>
  <c r="I321" i="10"/>
  <c r="I320" i="10" s="1"/>
  <c r="J321" i="10"/>
  <c r="K321" i="10"/>
  <c r="K320" i="10" s="1"/>
  <c r="L321" i="10"/>
  <c r="L320" i="10" s="1"/>
  <c r="I323" i="10"/>
  <c r="I324" i="10"/>
  <c r="J324" i="10"/>
  <c r="J323" i="10" s="1"/>
  <c r="K324" i="10"/>
  <c r="K323" i="10" s="1"/>
  <c r="L324" i="10"/>
  <c r="L323" i="10" s="1"/>
  <c r="I328" i="10"/>
  <c r="J328" i="10"/>
  <c r="I329" i="10"/>
  <c r="J329" i="10"/>
  <c r="K329" i="10"/>
  <c r="K328" i="10" s="1"/>
  <c r="L329" i="10"/>
  <c r="L328" i="10" s="1"/>
  <c r="I331" i="10"/>
  <c r="J331" i="10"/>
  <c r="K331" i="10"/>
  <c r="L331" i="10"/>
  <c r="I334" i="10"/>
  <c r="J334" i="10"/>
  <c r="K334" i="10"/>
  <c r="L334" i="10"/>
  <c r="J337" i="10"/>
  <c r="I338" i="10"/>
  <c r="I337" i="10" s="1"/>
  <c r="J338" i="10"/>
  <c r="K338" i="10"/>
  <c r="K337" i="10" s="1"/>
  <c r="L338" i="10"/>
  <c r="L337" i="10" s="1"/>
  <c r="I341" i="10"/>
  <c r="I342" i="10"/>
  <c r="J342" i="10"/>
  <c r="J341" i="10" s="1"/>
  <c r="J327" i="10" s="1"/>
  <c r="K342" i="10"/>
  <c r="K341" i="10" s="1"/>
  <c r="L342" i="10"/>
  <c r="L341" i="10" s="1"/>
  <c r="I345" i="10"/>
  <c r="J345" i="10"/>
  <c r="I346" i="10"/>
  <c r="J346" i="10"/>
  <c r="K346" i="10"/>
  <c r="K345" i="10" s="1"/>
  <c r="L346" i="10"/>
  <c r="L345" i="10" s="1"/>
  <c r="I349" i="10"/>
  <c r="J349" i="10"/>
  <c r="L349" i="10"/>
  <c r="I350" i="10"/>
  <c r="J350" i="10"/>
  <c r="K350" i="10"/>
  <c r="K349" i="10" s="1"/>
  <c r="L350" i="10"/>
  <c r="J352" i="10"/>
  <c r="I353" i="10"/>
  <c r="I352" i="10" s="1"/>
  <c r="J353" i="10"/>
  <c r="K353" i="10"/>
  <c r="K352" i="10" s="1"/>
  <c r="L353" i="10"/>
  <c r="L352" i="10" s="1"/>
  <c r="I355" i="10"/>
  <c r="I356" i="10"/>
  <c r="J356" i="10"/>
  <c r="J355" i="10" s="1"/>
  <c r="K356" i="10"/>
  <c r="K355" i="10" s="1"/>
  <c r="L356" i="10"/>
  <c r="L355" i="10" s="1"/>
  <c r="K176" i="11" l="1"/>
  <c r="K359" i="11" s="1"/>
  <c r="K229" i="11"/>
  <c r="I294" i="11"/>
  <c r="I176" i="11" s="1"/>
  <c r="I30" i="11"/>
  <c r="J30" i="11"/>
  <c r="J229" i="11"/>
  <c r="J176" i="11" s="1"/>
  <c r="L30" i="11"/>
  <c r="L229" i="11"/>
  <c r="L176" i="11" s="1"/>
  <c r="L262" i="10"/>
  <c r="L160" i="10"/>
  <c r="L109" i="10"/>
  <c r="L89" i="10"/>
  <c r="L30" i="10" s="1"/>
  <c r="L230" i="10"/>
  <c r="L229" i="10" s="1"/>
  <c r="L131" i="10"/>
  <c r="I327" i="10"/>
  <c r="I294" i="10" s="1"/>
  <c r="L327" i="10"/>
  <c r="J295" i="10"/>
  <c r="J294" i="10" s="1"/>
  <c r="L295" i="10"/>
  <c r="L294" i="10" s="1"/>
  <c r="L178" i="10"/>
  <c r="L177" i="10" s="1"/>
  <c r="K327" i="10"/>
  <c r="K295" i="10"/>
  <c r="J160" i="10"/>
  <c r="J109" i="10"/>
  <c r="K262" i="10"/>
  <c r="I262" i="10"/>
  <c r="K230" i="10"/>
  <c r="K229" i="10" s="1"/>
  <c r="I230" i="10"/>
  <c r="I229" i="10" s="1"/>
  <c r="I207" i="10"/>
  <c r="K178" i="10"/>
  <c r="K177" i="10" s="1"/>
  <c r="I178" i="10"/>
  <c r="I177" i="10" s="1"/>
  <c r="I109" i="10"/>
  <c r="I89" i="10"/>
  <c r="J262" i="10"/>
  <c r="J151" i="10"/>
  <c r="J150" i="10" s="1"/>
  <c r="J131" i="10"/>
  <c r="K62" i="10"/>
  <c r="K61" i="10" s="1"/>
  <c r="J62" i="10"/>
  <c r="J61" i="10" s="1"/>
  <c r="J31" i="10"/>
  <c r="J230" i="10"/>
  <c r="J229" i="10" s="1"/>
  <c r="J207" i="10"/>
  <c r="J178" i="10"/>
  <c r="K165" i="10"/>
  <c r="K160" i="10" s="1"/>
  <c r="I160" i="10"/>
  <c r="I151" i="10"/>
  <c r="I150" i="10" s="1"/>
  <c r="I131" i="10"/>
  <c r="J165" i="10"/>
  <c r="K109" i="10"/>
  <c r="K89" i="10"/>
  <c r="K30" i="10" s="1"/>
  <c r="I62" i="10"/>
  <c r="I61" i="10" s="1"/>
  <c r="I31" i="10"/>
  <c r="L33" i="9"/>
  <c r="L32" i="9" s="1"/>
  <c r="I34" i="9"/>
  <c r="I33" i="9" s="1"/>
  <c r="I32" i="9" s="1"/>
  <c r="J34" i="9"/>
  <c r="J33" i="9" s="1"/>
  <c r="J32" i="9" s="1"/>
  <c r="K34" i="9"/>
  <c r="K33" i="9" s="1"/>
  <c r="K32" i="9" s="1"/>
  <c r="K31" i="9" s="1"/>
  <c r="L34" i="9"/>
  <c r="I36" i="9"/>
  <c r="J36" i="9"/>
  <c r="K36" i="9"/>
  <c r="L36" i="9"/>
  <c r="I40" i="9"/>
  <c r="I39" i="9" s="1"/>
  <c r="I38" i="9" s="1"/>
  <c r="J40" i="9"/>
  <c r="J39" i="9" s="1"/>
  <c r="J38" i="9" s="1"/>
  <c r="K40" i="9"/>
  <c r="K39" i="9" s="1"/>
  <c r="K38" i="9" s="1"/>
  <c r="L40" i="9"/>
  <c r="L39" i="9" s="1"/>
  <c r="L38" i="9" s="1"/>
  <c r="I45" i="9"/>
  <c r="I44" i="9" s="1"/>
  <c r="I43" i="9" s="1"/>
  <c r="I42" i="9" s="1"/>
  <c r="J45" i="9"/>
  <c r="J44" i="9" s="1"/>
  <c r="J43" i="9" s="1"/>
  <c r="J42" i="9" s="1"/>
  <c r="K45" i="9"/>
  <c r="K44" i="9" s="1"/>
  <c r="K43" i="9" s="1"/>
  <c r="K42" i="9" s="1"/>
  <c r="L45" i="9"/>
  <c r="L44" i="9" s="1"/>
  <c r="L43" i="9" s="1"/>
  <c r="L42" i="9" s="1"/>
  <c r="I64" i="9"/>
  <c r="I63" i="9" s="1"/>
  <c r="J64" i="9"/>
  <c r="J63" i="9" s="1"/>
  <c r="K64" i="9"/>
  <c r="K63" i="9" s="1"/>
  <c r="L64" i="9"/>
  <c r="L63" i="9" s="1"/>
  <c r="I69" i="9"/>
  <c r="I68" i="9" s="1"/>
  <c r="J69" i="9"/>
  <c r="J68" i="9" s="1"/>
  <c r="K69" i="9"/>
  <c r="K68" i="9" s="1"/>
  <c r="L69" i="9"/>
  <c r="L68" i="9" s="1"/>
  <c r="I74" i="9"/>
  <c r="I73" i="9" s="1"/>
  <c r="J74" i="9"/>
  <c r="J73" i="9" s="1"/>
  <c r="K74" i="9"/>
  <c r="K73" i="9" s="1"/>
  <c r="L74" i="9"/>
  <c r="L73" i="9" s="1"/>
  <c r="I80" i="9"/>
  <c r="I79" i="9" s="1"/>
  <c r="I78" i="9" s="1"/>
  <c r="J80" i="9"/>
  <c r="J79" i="9" s="1"/>
  <c r="J78" i="9" s="1"/>
  <c r="K80" i="9"/>
  <c r="K79" i="9" s="1"/>
  <c r="K78" i="9" s="1"/>
  <c r="L80" i="9"/>
  <c r="L79" i="9" s="1"/>
  <c r="L78" i="9" s="1"/>
  <c r="I85" i="9"/>
  <c r="I84" i="9" s="1"/>
  <c r="I83" i="9" s="1"/>
  <c r="I82" i="9" s="1"/>
  <c r="J85" i="9"/>
  <c r="J84" i="9" s="1"/>
  <c r="J83" i="9" s="1"/>
  <c r="J82" i="9" s="1"/>
  <c r="K85" i="9"/>
  <c r="K84" i="9" s="1"/>
  <c r="K83" i="9" s="1"/>
  <c r="K82" i="9" s="1"/>
  <c r="L85" i="9"/>
  <c r="L84" i="9" s="1"/>
  <c r="L83" i="9" s="1"/>
  <c r="L82" i="9" s="1"/>
  <c r="I92" i="9"/>
  <c r="I91" i="9" s="1"/>
  <c r="I90" i="9" s="1"/>
  <c r="J92" i="9"/>
  <c r="J91" i="9" s="1"/>
  <c r="J90" i="9" s="1"/>
  <c r="J89" i="9" s="1"/>
  <c r="K92" i="9"/>
  <c r="K91" i="9" s="1"/>
  <c r="K90" i="9" s="1"/>
  <c r="L92" i="9"/>
  <c r="L91" i="9" s="1"/>
  <c r="L90" i="9" s="1"/>
  <c r="I97" i="9"/>
  <c r="I96" i="9" s="1"/>
  <c r="I95" i="9" s="1"/>
  <c r="J97" i="9"/>
  <c r="J96" i="9" s="1"/>
  <c r="J95" i="9" s="1"/>
  <c r="K97" i="9"/>
  <c r="K96" i="9" s="1"/>
  <c r="K95" i="9" s="1"/>
  <c r="L97" i="9"/>
  <c r="L96" i="9" s="1"/>
  <c r="L95" i="9" s="1"/>
  <c r="I102" i="9"/>
  <c r="I101" i="9" s="1"/>
  <c r="I100" i="9" s="1"/>
  <c r="J102" i="9"/>
  <c r="J101" i="9" s="1"/>
  <c r="J100" i="9" s="1"/>
  <c r="K102" i="9"/>
  <c r="K101" i="9" s="1"/>
  <c r="K100" i="9" s="1"/>
  <c r="L102" i="9"/>
  <c r="L101" i="9" s="1"/>
  <c r="L100" i="9" s="1"/>
  <c r="I106" i="9"/>
  <c r="I105" i="9" s="1"/>
  <c r="J106" i="9"/>
  <c r="J105" i="9" s="1"/>
  <c r="K106" i="9"/>
  <c r="K105" i="9" s="1"/>
  <c r="L106" i="9"/>
  <c r="L105" i="9" s="1"/>
  <c r="I112" i="9"/>
  <c r="I111" i="9" s="1"/>
  <c r="I110" i="9" s="1"/>
  <c r="J112" i="9"/>
  <c r="J111" i="9" s="1"/>
  <c r="J110" i="9" s="1"/>
  <c r="K112" i="9"/>
  <c r="K111" i="9" s="1"/>
  <c r="K110" i="9" s="1"/>
  <c r="L112" i="9"/>
  <c r="L111" i="9" s="1"/>
  <c r="L110" i="9" s="1"/>
  <c r="I117" i="9"/>
  <c r="I116" i="9" s="1"/>
  <c r="I115" i="9" s="1"/>
  <c r="J117" i="9"/>
  <c r="J116" i="9" s="1"/>
  <c r="J115" i="9" s="1"/>
  <c r="K117" i="9"/>
  <c r="K116" i="9" s="1"/>
  <c r="K115" i="9" s="1"/>
  <c r="L117" i="9"/>
  <c r="L116" i="9" s="1"/>
  <c r="L115" i="9" s="1"/>
  <c r="I121" i="9"/>
  <c r="I120" i="9" s="1"/>
  <c r="I119" i="9" s="1"/>
  <c r="J121" i="9"/>
  <c r="J120" i="9" s="1"/>
  <c r="J119" i="9" s="1"/>
  <c r="K121" i="9"/>
  <c r="K120" i="9" s="1"/>
  <c r="K119" i="9" s="1"/>
  <c r="L121" i="9"/>
  <c r="L120" i="9" s="1"/>
  <c r="L119" i="9" s="1"/>
  <c r="L124" i="9"/>
  <c r="L123" i="9" s="1"/>
  <c r="I125" i="9"/>
  <c r="I124" i="9" s="1"/>
  <c r="I123" i="9" s="1"/>
  <c r="J125" i="9"/>
  <c r="J124" i="9" s="1"/>
  <c r="J123" i="9" s="1"/>
  <c r="K125" i="9"/>
  <c r="K124" i="9" s="1"/>
  <c r="K123" i="9" s="1"/>
  <c r="L125" i="9"/>
  <c r="I129" i="9"/>
  <c r="I128" i="9" s="1"/>
  <c r="I127" i="9" s="1"/>
  <c r="J129" i="9"/>
  <c r="J128" i="9" s="1"/>
  <c r="J127" i="9" s="1"/>
  <c r="K129" i="9"/>
  <c r="K128" i="9" s="1"/>
  <c r="K127" i="9" s="1"/>
  <c r="L129" i="9"/>
  <c r="L128" i="9" s="1"/>
  <c r="L127" i="9" s="1"/>
  <c r="I134" i="9"/>
  <c r="I133" i="9" s="1"/>
  <c r="I132" i="9" s="1"/>
  <c r="J134" i="9"/>
  <c r="J133" i="9" s="1"/>
  <c r="J132" i="9" s="1"/>
  <c r="K134" i="9"/>
  <c r="K133" i="9" s="1"/>
  <c r="K132" i="9" s="1"/>
  <c r="K131" i="9" s="1"/>
  <c r="L134" i="9"/>
  <c r="L133" i="9" s="1"/>
  <c r="L132" i="9" s="1"/>
  <c r="I139" i="9"/>
  <c r="I138" i="9" s="1"/>
  <c r="I137" i="9" s="1"/>
  <c r="J139" i="9"/>
  <c r="J138" i="9" s="1"/>
  <c r="J137" i="9" s="1"/>
  <c r="K139" i="9"/>
  <c r="K138" i="9" s="1"/>
  <c r="K137" i="9" s="1"/>
  <c r="L139" i="9"/>
  <c r="L138" i="9" s="1"/>
  <c r="L137" i="9" s="1"/>
  <c r="I143" i="9"/>
  <c r="I142" i="9" s="1"/>
  <c r="J143" i="9"/>
  <c r="J142" i="9" s="1"/>
  <c r="K143" i="9"/>
  <c r="K142" i="9" s="1"/>
  <c r="L143" i="9"/>
  <c r="L142" i="9" s="1"/>
  <c r="I147" i="9"/>
  <c r="I146" i="9" s="1"/>
  <c r="I145" i="9" s="1"/>
  <c r="J147" i="9"/>
  <c r="J146" i="9" s="1"/>
  <c r="J145" i="9" s="1"/>
  <c r="K147" i="9"/>
  <c r="K146" i="9" s="1"/>
  <c r="K145" i="9" s="1"/>
  <c r="L147" i="9"/>
  <c r="L146" i="9" s="1"/>
  <c r="L145" i="9" s="1"/>
  <c r="I153" i="9"/>
  <c r="I152" i="9" s="1"/>
  <c r="J153" i="9"/>
  <c r="J152" i="9" s="1"/>
  <c r="K153" i="9"/>
  <c r="K152" i="9" s="1"/>
  <c r="K151" i="9" s="1"/>
  <c r="K150" i="9" s="1"/>
  <c r="L153" i="9"/>
  <c r="L152" i="9" s="1"/>
  <c r="I158" i="9"/>
  <c r="I157" i="9" s="1"/>
  <c r="J158" i="9"/>
  <c r="J157" i="9" s="1"/>
  <c r="K158" i="9"/>
  <c r="K157" i="9" s="1"/>
  <c r="L158" i="9"/>
  <c r="L157" i="9" s="1"/>
  <c r="I163" i="9"/>
  <c r="I162" i="9" s="1"/>
  <c r="I161" i="9" s="1"/>
  <c r="J163" i="9"/>
  <c r="J162" i="9" s="1"/>
  <c r="J161" i="9" s="1"/>
  <c r="K163" i="9"/>
  <c r="K162" i="9" s="1"/>
  <c r="K161" i="9" s="1"/>
  <c r="L163" i="9"/>
  <c r="L162" i="9" s="1"/>
  <c r="L161" i="9" s="1"/>
  <c r="I167" i="9"/>
  <c r="I166" i="9" s="1"/>
  <c r="I165" i="9" s="1"/>
  <c r="J167" i="9"/>
  <c r="J166" i="9" s="1"/>
  <c r="K167" i="9"/>
  <c r="K166" i="9" s="1"/>
  <c r="L167" i="9"/>
  <c r="L166" i="9" s="1"/>
  <c r="I172" i="9"/>
  <c r="I171" i="9" s="1"/>
  <c r="J172" i="9"/>
  <c r="J171" i="9" s="1"/>
  <c r="K172" i="9"/>
  <c r="K171" i="9" s="1"/>
  <c r="L172" i="9"/>
  <c r="L171" i="9" s="1"/>
  <c r="I180" i="9"/>
  <c r="I179" i="9" s="1"/>
  <c r="J180" i="9"/>
  <c r="J179" i="9" s="1"/>
  <c r="K180" i="9"/>
  <c r="K179" i="9" s="1"/>
  <c r="L180" i="9"/>
  <c r="L179" i="9" s="1"/>
  <c r="I183" i="9"/>
  <c r="I182" i="9" s="1"/>
  <c r="J183" i="9"/>
  <c r="J182" i="9" s="1"/>
  <c r="K183" i="9"/>
  <c r="K182" i="9" s="1"/>
  <c r="L183" i="9"/>
  <c r="L182" i="9" s="1"/>
  <c r="I188" i="9"/>
  <c r="I187" i="9" s="1"/>
  <c r="J188" i="9"/>
  <c r="J187" i="9" s="1"/>
  <c r="K188" i="9"/>
  <c r="K187" i="9" s="1"/>
  <c r="L188" i="9"/>
  <c r="L187" i="9" s="1"/>
  <c r="I193" i="9"/>
  <c r="I192" i="9" s="1"/>
  <c r="J193" i="9"/>
  <c r="J192" i="9" s="1"/>
  <c r="K193" i="9"/>
  <c r="K192" i="9" s="1"/>
  <c r="L193" i="9"/>
  <c r="L192" i="9" s="1"/>
  <c r="I198" i="9"/>
  <c r="I197" i="9" s="1"/>
  <c r="J198" i="9"/>
  <c r="J197" i="9" s="1"/>
  <c r="K198" i="9"/>
  <c r="K197" i="9" s="1"/>
  <c r="L198" i="9"/>
  <c r="L197" i="9" s="1"/>
  <c r="I202" i="9"/>
  <c r="I201" i="9" s="1"/>
  <c r="I200" i="9" s="1"/>
  <c r="J202" i="9"/>
  <c r="J201" i="9" s="1"/>
  <c r="J200" i="9" s="1"/>
  <c r="K202" i="9"/>
  <c r="K201" i="9" s="1"/>
  <c r="K200" i="9" s="1"/>
  <c r="L202" i="9"/>
  <c r="L201" i="9" s="1"/>
  <c r="L200" i="9" s="1"/>
  <c r="I209" i="9"/>
  <c r="I208" i="9" s="1"/>
  <c r="I207" i="9" s="1"/>
  <c r="J209" i="9"/>
  <c r="J208" i="9" s="1"/>
  <c r="K209" i="9"/>
  <c r="K208" i="9" s="1"/>
  <c r="L209" i="9"/>
  <c r="L208" i="9" s="1"/>
  <c r="I212" i="9"/>
  <c r="I211" i="9" s="1"/>
  <c r="J212" i="9"/>
  <c r="J211" i="9" s="1"/>
  <c r="K212" i="9"/>
  <c r="K211" i="9" s="1"/>
  <c r="L212" i="9"/>
  <c r="L211" i="9" s="1"/>
  <c r="I221" i="9"/>
  <c r="I220" i="9" s="1"/>
  <c r="I219" i="9" s="1"/>
  <c r="J221" i="9"/>
  <c r="J220" i="9" s="1"/>
  <c r="J219" i="9" s="1"/>
  <c r="K221" i="9"/>
  <c r="K220" i="9" s="1"/>
  <c r="K219" i="9" s="1"/>
  <c r="L221" i="9"/>
  <c r="L220" i="9" s="1"/>
  <c r="L219" i="9" s="1"/>
  <c r="I225" i="9"/>
  <c r="I224" i="9" s="1"/>
  <c r="I223" i="9" s="1"/>
  <c r="J225" i="9"/>
  <c r="J224" i="9" s="1"/>
  <c r="J223" i="9" s="1"/>
  <c r="K225" i="9"/>
  <c r="K224" i="9" s="1"/>
  <c r="K223" i="9" s="1"/>
  <c r="L225" i="9"/>
  <c r="L224" i="9" s="1"/>
  <c r="L223" i="9" s="1"/>
  <c r="I232" i="9"/>
  <c r="I231" i="9" s="1"/>
  <c r="J232" i="9"/>
  <c r="J231" i="9" s="1"/>
  <c r="K232" i="9"/>
  <c r="K231" i="9" s="1"/>
  <c r="L232" i="9"/>
  <c r="L231" i="9" s="1"/>
  <c r="I234" i="9"/>
  <c r="J234" i="9"/>
  <c r="K234" i="9"/>
  <c r="L234" i="9"/>
  <c r="I237" i="9"/>
  <c r="J237" i="9"/>
  <c r="K237" i="9"/>
  <c r="L237" i="9"/>
  <c r="I241" i="9"/>
  <c r="I240" i="9" s="1"/>
  <c r="J241" i="9"/>
  <c r="J240" i="9" s="1"/>
  <c r="K241" i="9"/>
  <c r="K240" i="9" s="1"/>
  <c r="L241" i="9"/>
  <c r="L240" i="9" s="1"/>
  <c r="I245" i="9"/>
  <c r="I244" i="9" s="1"/>
  <c r="J245" i="9"/>
  <c r="J244" i="9" s="1"/>
  <c r="K245" i="9"/>
  <c r="K244" i="9" s="1"/>
  <c r="L245" i="9"/>
  <c r="L244" i="9" s="1"/>
  <c r="I249" i="9"/>
  <c r="I248" i="9" s="1"/>
  <c r="J249" i="9"/>
  <c r="J248" i="9" s="1"/>
  <c r="K249" i="9"/>
  <c r="K248" i="9" s="1"/>
  <c r="L249" i="9"/>
  <c r="L248" i="9" s="1"/>
  <c r="I253" i="9"/>
  <c r="I252" i="9" s="1"/>
  <c r="J253" i="9"/>
  <c r="J252" i="9" s="1"/>
  <c r="K253" i="9"/>
  <c r="K252" i="9" s="1"/>
  <c r="L253" i="9"/>
  <c r="L252" i="9" s="1"/>
  <c r="I256" i="9"/>
  <c r="I255" i="9" s="1"/>
  <c r="J256" i="9"/>
  <c r="J255" i="9" s="1"/>
  <c r="K256" i="9"/>
  <c r="K255" i="9" s="1"/>
  <c r="L256" i="9"/>
  <c r="L255" i="9" s="1"/>
  <c r="I259" i="9"/>
  <c r="I258" i="9" s="1"/>
  <c r="J259" i="9"/>
  <c r="J258" i="9" s="1"/>
  <c r="K259" i="9"/>
  <c r="K258" i="9" s="1"/>
  <c r="L259" i="9"/>
  <c r="L258" i="9" s="1"/>
  <c r="I264" i="9"/>
  <c r="I263" i="9" s="1"/>
  <c r="J264" i="9"/>
  <c r="J263" i="9" s="1"/>
  <c r="K264" i="9"/>
  <c r="K263" i="9" s="1"/>
  <c r="L264" i="9"/>
  <c r="L263" i="9" s="1"/>
  <c r="I266" i="9"/>
  <c r="J266" i="9"/>
  <c r="K266" i="9"/>
  <c r="L266" i="9"/>
  <c r="I269" i="9"/>
  <c r="J269" i="9"/>
  <c r="K269" i="9"/>
  <c r="L269" i="9"/>
  <c r="I273" i="9"/>
  <c r="I272" i="9" s="1"/>
  <c r="J273" i="9"/>
  <c r="J272" i="9" s="1"/>
  <c r="K273" i="9"/>
  <c r="K272" i="9" s="1"/>
  <c r="L273" i="9"/>
  <c r="L272" i="9" s="1"/>
  <c r="I277" i="9"/>
  <c r="I276" i="9" s="1"/>
  <c r="J277" i="9"/>
  <c r="J276" i="9" s="1"/>
  <c r="K277" i="9"/>
  <c r="K276" i="9" s="1"/>
  <c r="L277" i="9"/>
  <c r="L276" i="9" s="1"/>
  <c r="I281" i="9"/>
  <c r="I280" i="9" s="1"/>
  <c r="J281" i="9"/>
  <c r="J280" i="9" s="1"/>
  <c r="K281" i="9"/>
  <c r="K280" i="9" s="1"/>
  <c r="L281" i="9"/>
  <c r="L280" i="9" s="1"/>
  <c r="I285" i="9"/>
  <c r="I284" i="9" s="1"/>
  <c r="J285" i="9"/>
  <c r="J284" i="9" s="1"/>
  <c r="K285" i="9"/>
  <c r="K284" i="9" s="1"/>
  <c r="L285" i="9"/>
  <c r="L284" i="9" s="1"/>
  <c r="I288" i="9"/>
  <c r="I287" i="9" s="1"/>
  <c r="J288" i="9"/>
  <c r="J287" i="9" s="1"/>
  <c r="K288" i="9"/>
  <c r="K287" i="9" s="1"/>
  <c r="L288" i="9"/>
  <c r="L287" i="9" s="1"/>
  <c r="I291" i="9"/>
  <c r="I290" i="9" s="1"/>
  <c r="J291" i="9"/>
  <c r="J290" i="9" s="1"/>
  <c r="K291" i="9"/>
  <c r="K290" i="9" s="1"/>
  <c r="L291" i="9"/>
  <c r="L290" i="9" s="1"/>
  <c r="I297" i="9"/>
  <c r="I296" i="9" s="1"/>
  <c r="J297" i="9"/>
  <c r="J296" i="9" s="1"/>
  <c r="J295" i="9" s="1"/>
  <c r="K297" i="9"/>
  <c r="K296" i="9" s="1"/>
  <c r="L297" i="9"/>
  <c r="L296" i="9" s="1"/>
  <c r="I299" i="9"/>
  <c r="J299" i="9"/>
  <c r="K299" i="9"/>
  <c r="L299" i="9"/>
  <c r="I302" i="9"/>
  <c r="J302" i="9"/>
  <c r="K302" i="9"/>
  <c r="L302" i="9"/>
  <c r="I306" i="9"/>
  <c r="I305" i="9" s="1"/>
  <c r="J306" i="9"/>
  <c r="J305" i="9" s="1"/>
  <c r="K306" i="9"/>
  <c r="K305" i="9" s="1"/>
  <c r="L306" i="9"/>
  <c r="L305" i="9" s="1"/>
  <c r="I310" i="9"/>
  <c r="I309" i="9" s="1"/>
  <c r="J310" i="9"/>
  <c r="J309" i="9" s="1"/>
  <c r="K310" i="9"/>
  <c r="K309" i="9" s="1"/>
  <c r="L310" i="9"/>
  <c r="L309" i="9" s="1"/>
  <c r="I314" i="9"/>
  <c r="I313" i="9" s="1"/>
  <c r="J314" i="9"/>
  <c r="J313" i="9" s="1"/>
  <c r="K314" i="9"/>
  <c r="K313" i="9" s="1"/>
  <c r="L314" i="9"/>
  <c r="L313" i="9" s="1"/>
  <c r="I318" i="9"/>
  <c r="I317" i="9" s="1"/>
  <c r="J318" i="9"/>
  <c r="J317" i="9" s="1"/>
  <c r="K318" i="9"/>
  <c r="K317" i="9" s="1"/>
  <c r="L318" i="9"/>
  <c r="L317" i="9" s="1"/>
  <c r="I321" i="9"/>
  <c r="I320" i="9" s="1"/>
  <c r="J321" i="9"/>
  <c r="J320" i="9" s="1"/>
  <c r="K321" i="9"/>
  <c r="K320" i="9" s="1"/>
  <c r="L321" i="9"/>
  <c r="L320" i="9" s="1"/>
  <c r="I324" i="9"/>
  <c r="I323" i="9" s="1"/>
  <c r="J324" i="9"/>
  <c r="J323" i="9" s="1"/>
  <c r="K324" i="9"/>
  <c r="K323" i="9" s="1"/>
  <c r="L324" i="9"/>
  <c r="L323" i="9" s="1"/>
  <c r="I329" i="9"/>
  <c r="I328" i="9" s="1"/>
  <c r="J329" i="9"/>
  <c r="J328" i="9" s="1"/>
  <c r="K329" i="9"/>
  <c r="K328" i="9" s="1"/>
  <c r="L329" i="9"/>
  <c r="L328" i="9" s="1"/>
  <c r="I331" i="9"/>
  <c r="J331" i="9"/>
  <c r="K331" i="9"/>
  <c r="L331" i="9"/>
  <c r="I334" i="9"/>
  <c r="J334" i="9"/>
  <c r="K334" i="9"/>
  <c r="L334" i="9"/>
  <c r="I338" i="9"/>
  <c r="I337" i="9" s="1"/>
  <c r="J338" i="9"/>
  <c r="J337" i="9" s="1"/>
  <c r="K338" i="9"/>
  <c r="K337" i="9" s="1"/>
  <c r="L338" i="9"/>
  <c r="L337" i="9" s="1"/>
  <c r="I342" i="9"/>
  <c r="I341" i="9" s="1"/>
  <c r="J342" i="9"/>
  <c r="J341" i="9" s="1"/>
  <c r="K342" i="9"/>
  <c r="K341" i="9" s="1"/>
  <c r="L342" i="9"/>
  <c r="L341" i="9" s="1"/>
  <c r="I346" i="9"/>
  <c r="I345" i="9" s="1"/>
  <c r="J346" i="9"/>
  <c r="J345" i="9" s="1"/>
  <c r="K346" i="9"/>
  <c r="K345" i="9" s="1"/>
  <c r="L346" i="9"/>
  <c r="L345" i="9" s="1"/>
  <c r="I350" i="9"/>
  <c r="I349" i="9" s="1"/>
  <c r="J350" i="9"/>
  <c r="J349" i="9" s="1"/>
  <c r="K350" i="9"/>
  <c r="K349" i="9" s="1"/>
  <c r="L350" i="9"/>
  <c r="L349" i="9" s="1"/>
  <c r="I353" i="9"/>
  <c r="I352" i="9" s="1"/>
  <c r="J353" i="9"/>
  <c r="J352" i="9" s="1"/>
  <c r="K353" i="9"/>
  <c r="K352" i="9" s="1"/>
  <c r="L353" i="9"/>
  <c r="L352" i="9" s="1"/>
  <c r="I356" i="9"/>
  <c r="I355" i="9" s="1"/>
  <c r="J356" i="9"/>
  <c r="J355" i="9" s="1"/>
  <c r="K356" i="9"/>
  <c r="K355" i="9" s="1"/>
  <c r="L356" i="9"/>
  <c r="L355" i="9" s="1"/>
  <c r="I359" i="11" l="1"/>
  <c r="L359" i="11"/>
  <c r="J359" i="11"/>
  <c r="L359" i="10"/>
  <c r="I176" i="10"/>
  <c r="K176" i="10"/>
  <c r="K359" i="10" s="1"/>
  <c r="K294" i="10"/>
  <c r="I30" i="10"/>
  <c r="I359" i="10" s="1"/>
  <c r="J30" i="10"/>
  <c r="J177" i="10"/>
  <c r="J176" i="10" s="1"/>
  <c r="L176" i="10"/>
  <c r="I327" i="9"/>
  <c r="I295" i="9"/>
  <c r="I294" i="9" s="1"/>
  <c r="J327" i="9"/>
  <c r="J294" i="9" s="1"/>
  <c r="L327" i="9"/>
  <c r="L295" i="9"/>
  <c r="L294" i="9" s="1"/>
  <c r="L262" i="9"/>
  <c r="L230" i="9"/>
  <c r="L229" i="9" s="1"/>
  <c r="L207" i="9"/>
  <c r="L178" i="9"/>
  <c r="L177" i="9" s="1"/>
  <c r="L165" i="9"/>
  <c r="L160" i="9"/>
  <c r="L151" i="9"/>
  <c r="L150" i="9" s="1"/>
  <c r="L131" i="9"/>
  <c r="K327" i="9"/>
  <c r="K295" i="9"/>
  <c r="K294" i="9" s="1"/>
  <c r="L109" i="9"/>
  <c r="L89" i="9"/>
  <c r="L62" i="9"/>
  <c r="L61" i="9" s="1"/>
  <c r="L31" i="9"/>
  <c r="L30" i="9" s="1"/>
  <c r="J109" i="9"/>
  <c r="K262" i="9"/>
  <c r="J131" i="9"/>
  <c r="K230" i="9"/>
  <c r="K229" i="9" s="1"/>
  <c r="K178" i="9"/>
  <c r="I109" i="9"/>
  <c r="I89" i="9"/>
  <c r="K62" i="9"/>
  <c r="K61" i="9" s="1"/>
  <c r="J262" i="9"/>
  <c r="J230" i="9"/>
  <c r="J229" i="9" s="1"/>
  <c r="J207" i="9"/>
  <c r="J178" i="9"/>
  <c r="J177" i="9" s="1"/>
  <c r="K165" i="9"/>
  <c r="K160" i="9" s="1"/>
  <c r="I160" i="9"/>
  <c r="I151" i="9"/>
  <c r="I150" i="9" s="1"/>
  <c r="I131" i="9"/>
  <c r="J62" i="9"/>
  <c r="J61" i="9" s="1"/>
  <c r="J31" i="9"/>
  <c r="K207" i="9"/>
  <c r="J151" i="9"/>
  <c r="J150" i="9" s="1"/>
  <c r="I262" i="9"/>
  <c r="I230" i="9"/>
  <c r="I178" i="9"/>
  <c r="I177" i="9" s="1"/>
  <c r="J165" i="9"/>
  <c r="J160" i="9" s="1"/>
  <c r="K109" i="9"/>
  <c r="K89" i="9"/>
  <c r="I62" i="9"/>
  <c r="I61" i="9" s="1"/>
  <c r="I31" i="9"/>
  <c r="C23" i="8"/>
  <c r="C25" i="8"/>
  <c r="C26" i="8"/>
  <c r="C27" i="8"/>
  <c r="C28" i="8"/>
  <c r="C29" i="8"/>
  <c r="D30" i="8"/>
  <c r="E30" i="8"/>
  <c r="F30" i="8"/>
  <c r="G30" i="8"/>
  <c r="H30" i="8"/>
  <c r="H41" i="8" s="1"/>
  <c r="I30" i="8"/>
  <c r="C32" i="8"/>
  <c r="C33" i="8"/>
  <c r="C34" i="8"/>
  <c r="D35" i="8"/>
  <c r="C35" i="8" s="1"/>
  <c r="E35" i="8"/>
  <c r="F35" i="8"/>
  <c r="G35" i="8"/>
  <c r="H35" i="8"/>
  <c r="I35" i="8"/>
  <c r="C36" i="8"/>
  <c r="C37" i="8"/>
  <c r="C38" i="8"/>
  <c r="C39" i="8"/>
  <c r="C40" i="8"/>
  <c r="E41" i="8"/>
  <c r="F41" i="8"/>
  <c r="G41" i="8"/>
  <c r="I41" i="8"/>
  <c r="C49" i="8"/>
  <c r="C50" i="8"/>
  <c r="D51" i="8"/>
  <c r="C51" i="8" s="1"/>
  <c r="E51" i="8"/>
  <c r="F51" i="8"/>
  <c r="G51" i="8"/>
  <c r="D41" i="8" l="1"/>
  <c r="C41" i="8" s="1"/>
  <c r="J359" i="10"/>
  <c r="K30" i="9"/>
  <c r="J30" i="9"/>
  <c r="J359" i="9" s="1"/>
  <c r="J176" i="9"/>
  <c r="L176" i="9"/>
  <c r="L359" i="9" s="1"/>
  <c r="I30" i="9"/>
  <c r="I229" i="9"/>
  <c r="I176" i="9" s="1"/>
  <c r="K177" i="9"/>
  <c r="K176" i="9" s="1"/>
  <c r="C30" i="8"/>
  <c r="L22" i="7"/>
  <c r="S22" i="7"/>
  <c r="L23" i="7"/>
  <c r="S23" i="7"/>
  <c r="L24" i="7"/>
  <c r="S24" i="7"/>
  <c r="L25" i="7"/>
  <c r="S25" i="7"/>
  <c r="L26" i="7"/>
  <c r="B27" i="7"/>
  <c r="C27" i="7"/>
  <c r="D27" i="7"/>
  <c r="E27" i="7"/>
  <c r="F27" i="7"/>
  <c r="G27" i="7"/>
  <c r="H27" i="7"/>
  <c r="I27" i="7"/>
  <c r="J27" i="7"/>
  <c r="K27" i="7"/>
  <c r="M27" i="7"/>
  <c r="N27" i="7"/>
  <c r="O27" i="7"/>
  <c r="P27" i="7"/>
  <c r="Q27" i="7"/>
  <c r="R27" i="7"/>
  <c r="I359" i="9" l="1"/>
  <c r="K359" i="9"/>
  <c r="S27" i="7"/>
  <c r="L27" i="7"/>
  <c r="H22" i="5"/>
  <c r="H27" i="5"/>
  <c r="N25" i="4" l="1"/>
  <c r="J27" i="4"/>
  <c r="N26" i="4"/>
  <c r="N22" i="4"/>
  <c r="N23" i="4"/>
  <c r="N24" i="4"/>
  <c r="L27" i="4"/>
  <c r="H27" i="4"/>
  <c r="E27" i="4"/>
  <c r="N29" i="4" l="1"/>
</calcChain>
</file>

<file path=xl/sharedStrings.xml><?xml version="1.0" encoding="utf-8"?>
<sst xmlns="http://schemas.openxmlformats.org/spreadsheetml/2006/main" count="1755" uniqueCount="507">
  <si>
    <t xml:space="preserve">P A T V I R T I N T A </t>
  </si>
  <si>
    <t>Klaipėdos rajono savivaldybės</t>
  </si>
  <si>
    <t>administracijos direktoriaus</t>
  </si>
  <si>
    <t>(Įstaigos pavadinimas)</t>
  </si>
  <si>
    <t>Pavadinimas</t>
  </si>
  <si>
    <t>Patvirtinta įmokų suma,</t>
  </si>
  <si>
    <t>įskaitant patikslinimą</t>
  </si>
  <si>
    <t>metams</t>
  </si>
  <si>
    <t>ataskaitiniam</t>
  </si>
  <si>
    <t>laikotarpiui</t>
  </si>
  <si>
    <t>į biudžetą per</t>
  </si>
  <si>
    <t>ataskaitinį</t>
  </si>
  <si>
    <t>laikotarpį</t>
  </si>
  <si>
    <t>Gauti biudžeto</t>
  </si>
  <si>
    <t>asignavimai</t>
  </si>
  <si>
    <t>per ataskaitinį</t>
  </si>
  <si>
    <t>Negauti biudžeto</t>
  </si>
  <si>
    <t>asignavimai per</t>
  </si>
  <si>
    <t>Likutis metų pradžioje, iš viso</t>
  </si>
  <si>
    <t>X</t>
  </si>
  <si>
    <t>Įstaigos vadovas</t>
  </si>
  <si>
    <t>Faktinės įmokos</t>
  </si>
  <si>
    <t>Vyriausiasis buhalteris</t>
  </si>
  <si>
    <t>(parašas)</t>
  </si>
  <si>
    <t xml:space="preserve">  </t>
  </si>
  <si>
    <t>(vardas ir pavardė)</t>
  </si>
  <si>
    <t>Įmokos už išlaikymą švietimo, socialinės
apsaugos ir kitose įstaigose</t>
  </si>
  <si>
    <t>(Eur., euro cnt.)</t>
  </si>
  <si>
    <t>Likutis ataskaitinio laikotarpio pabaigoje,
iš viso</t>
  </si>
  <si>
    <t xml:space="preserve">Panaudoti </t>
  </si>
  <si>
    <t xml:space="preserve">Pajamos už paslaugas ir nuomą, 
iš viso </t>
  </si>
  <si>
    <t xml:space="preserve">Pajamų už socialinio būsto nuomą 
įmokos </t>
  </si>
  <si>
    <t xml:space="preserve">Pajamų už socialinio būsto paslaugas
įmokos </t>
  </si>
  <si>
    <t>Biudžetinių įstaigų pajamų už prekes ir paslaugas įmokos</t>
  </si>
  <si>
    <t>Pajamų už ilgalaikio ir trumpalaikio materialiojo turto nuomą įmokos</t>
  </si>
  <si>
    <t>2018 m. vasario 6 d.</t>
  </si>
  <si>
    <t>įsakymu Nr.(5.1.1) AV - 306</t>
  </si>
  <si>
    <t>(Registracijos kodas ir buveinės adresas)</t>
  </si>
  <si>
    <t>B. Į. Dovilų etninės kultūros centras</t>
  </si>
  <si>
    <t>300077665, Gargždų g. 1, Dovilai, Klaipėdos r.</t>
  </si>
  <si>
    <t>Lilija Kerpienė</t>
  </si>
  <si>
    <t>Daiva Šiukštienė</t>
  </si>
  <si>
    <t>(vyriausiojo buhalterio (buhalterio) ar jo įgalioto asmens pareigos)</t>
  </si>
  <si>
    <t>Buhalterė</t>
  </si>
  <si>
    <t>(vadovo ar jo įgalioto asmens pareigos)</t>
  </si>
  <si>
    <t>Direktorė</t>
  </si>
  <si>
    <t>IŠ VISO:</t>
  </si>
  <si>
    <t>Apskaičiuotos prekių, turto ir paslaugų pardavio pajamos</t>
  </si>
  <si>
    <t>Laikotarpio pabaigos likutis
(3+4-5-6)</t>
  </si>
  <si>
    <t>Grąžintinų sumų pokytis</t>
  </si>
  <si>
    <t>Gauta iš iždo sumų</t>
  </si>
  <si>
    <t xml:space="preserve">Pervesta į iždą grąžintinų iš iždo sumų </t>
  </si>
  <si>
    <t>Laikotarpio pradžios likutis</t>
  </si>
  <si>
    <t xml:space="preserve">Sukauptos gautinos iš savivaldybės iždo sumos </t>
  </si>
  <si>
    <t>Didžiosios knygos sąskaitos pavadinimas</t>
  </si>
  <si>
    <t>Didžiosios knygos sąskaitos numeris</t>
  </si>
  <si>
    <t>(Eurais)</t>
  </si>
  <si>
    <t xml:space="preserve">                       (sudarymo vieta)</t>
  </si>
  <si>
    <t>Dovilai</t>
  </si>
  <si>
    <t xml:space="preserve">                                (data)</t>
  </si>
  <si>
    <t>(įstaigos pavadinimas, kodas)</t>
  </si>
  <si>
    <t>B. Į. Dovilų etninės kultūros centras, 300077556</t>
  </si>
  <si>
    <t xml:space="preserve">(Savivaldybės biudžetinių įstaigų  pajamų įmokų ataskaitos forma S7) </t>
  </si>
  <si>
    <t>7 priedas</t>
  </si>
  <si>
    <t>pateikimo taisyklių</t>
  </si>
  <si>
    <t>finansinėms ataskaitoms sudaryti,</t>
  </si>
  <si>
    <t xml:space="preserve">Informacijos, reikalingos Lietuvos Respublikos savivaldybių iždų </t>
  </si>
  <si>
    <t xml:space="preserve">                             </t>
  </si>
  <si>
    <r>
      <rPr>
        <vertAlign val="superscript"/>
        <sz val="7"/>
        <rFont val="Times New Roman"/>
        <family val="1"/>
        <charset val="186"/>
      </rPr>
      <t xml:space="preserve">x </t>
    </r>
    <r>
      <rPr>
        <sz val="7"/>
        <rFont val="Times New Roman"/>
        <family val="1"/>
        <charset val="186"/>
      </rPr>
      <t xml:space="preserve">    (I+II+III) mėn. /3 arba (I+II+III+IV+V+VI) mėn. /6 </t>
    </r>
  </si>
  <si>
    <t>Kiti darbuotojai</t>
  </si>
  <si>
    <t>Socialinį darbą dirbantys darbuotojai</t>
  </si>
  <si>
    <t>Sveikatos priežiūros specialistai, pagalbinis medicinos ir individualios priežiūros personalas</t>
  </si>
  <si>
    <t>Iš viso</t>
  </si>
  <si>
    <r>
      <t xml:space="preserve">ataskaitinio laikotarpio vidurkis (įvykdymas)  </t>
    </r>
    <r>
      <rPr>
        <b/>
        <vertAlign val="superscript"/>
        <sz val="8"/>
        <rFont val="Times New Roman"/>
        <family val="1"/>
        <charset val="186"/>
      </rPr>
      <t>x</t>
    </r>
  </si>
  <si>
    <t>ataskaitinio laikotarpio pabaigoje</t>
  </si>
  <si>
    <t>metų pradžioje</t>
  </si>
  <si>
    <r>
      <t xml:space="preserve">patikslintas planas (vidutinis skaičius)  </t>
    </r>
    <r>
      <rPr>
        <b/>
        <vertAlign val="superscript"/>
        <sz val="8"/>
        <rFont val="Times New Roman"/>
        <family val="1"/>
        <charset val="186"/>
      </rPr>
      <t>x</t>
    </r>
  </si>
  <si>
    <t>kitoms išmo-koms</t>
  </si>
  <si>
    <t>skatina-mosioms išmokoms</t>
  </si>
  <si>
    <t>už darbą poilsio ir švenčių dienomis, naktinį bei viršvalandinį darbą ir budėjimą</t>
  </si>
  <si>
    <t>Faktiškai</t>
  </si>
  <si>
    <t>Patvirtinta etatų sąraše</t>
  </si>
  <si>
    <t>Įvykdyta, eurais</t>
  </si>
  <si>
    <t>Ataskaitinio laikotarpio patikslintas planas, eurais</t>
  </si>
  <si>
    <t>Pareigybių skaičius, vnt.</t>
  </si>
  <si>
    <t>Pareigybės</t>
  </si>
  <si>
    <t>Išlaidų klasifikacija pagal valstybės funkcijas:</t>
  </si>
  <si>
    <t xml:space="preserve">Finansavimo šaltinis: </t>
  </si>
  <si>
    <t>Programa:</t>
  </si>
  <si>
    <t>(data ir numeris)</t>
  </si>
  <si>
    <t>(Įstaigos pavadinimas, kodas)</t>
  </si>
  <si>
    <t xml:space="preserve">Iš viso: </t>
  </si>
  <si>
    <t>Iš jų pareigybės priskiriamos D lygiui (darbininkai)</t>
  </si>
  <si>
    <t>Kultūros ir meno darbuotojai</t>
  </si>
  <si>
    <t>už darbą poilsio ir švenčių dienomis, naktinį bei viršvalandinį darbą ir bud.</t>
  </si>
  <si>
    <t>priedams ir priemokoms</t>
  </si>
  <si>
    <t>pareiginės algos kintamajai daliai</t>
  </si>
  <si>
    <t>pareiginei algai</t>
  </si>
  <si>
    <t>Forma Nr. B-9   metinė, ketvirtinė                                                  patvirtinta Klaipėdos rajono savivaldybės administracijos direktoriaus  2019 m.  balandžio  3   d. įsakymu Nr AV-645</t>
  </si>
  <si>
    <t>B. Į. Dovilų etninės kultūros centras, 300077665</t>
  </si>
  <si>
    <t>Kultūros paveldo puoselėjimo ir kultūros paslaugų</t>
  </si>
  <si>
    <t>plėtros programa.</t>
  </si>
  <si>
    <t>SB</t>
  </si>
  <si>
    <t>Dovilų etninės kultūros centro veiklos organizavimas</t>
  </si>
  <si>
    <t xml:space="preserve">                                  (vardas ir pavardė)</t>
  </si>
  <si>
    <t xml:space="preserve">  (parašas)</t>
  </si>
  <si>
    <t>Iš viso:</t>
  </si>
  <si>
    <t>subiudže
tintos 
lėšos už paslaugas ir nuomą</t>
  </si>
  <si>
    <t>mokinio krepšelio</t>
  </si>
  <si>
    <t>valstybės funkcijos</t>
  </si>
  <si>
    <t xml:space="preserve">savivaldybės 
biudžeto </t>
  </si>
  <si>
    <t xml:space="preserve"> biudžeto lėšos</t>
  </si>
  <si>
    <t xml:space="preserve">Iš viso  </t>
  </si>
  <si>
    <t>Išlaidų pavadinimas</t>
  </si>
  <si>
    <t>Išlaidų ekonominės klasifikacijos kodas</t>
  </si>
  <si>
    <t xml:space="preserve">          Gautinos sumos</t>
  </si>
  <si>
    <t>Ilgalaikio turto įsigijimo išl.</t>
  </si>
  <si>
    <t>3.1.1.3.1.2.</t>
  </si>
  <si>
    <t>Darbd. soc.parama</t>
  </si>
  <si>
    <t>2.7.3.1.1.1.</t>
  </si>
  <si>
    <t>už atsargas</t>
  </si>
  <si>
    <t>už paslaugas</t>
  </si>
  <si>
    <t>iš jų: už apsaugą</t>
  </si>
  <si>
    <t>Kitos paslaugos</t>
  </si>
  <si>
    <t>2.2.1.1.1.30</t>
  </si>
  <si>
    <t>šiukšlių išvežimas</t>
  </si>
  <si>
    <t>vandentiekis, kanalizacija</t>
  </si>
  <si>
    <t>elektros energija</t>
  </si>
  <si>
    <t>iš jų: šildymas</t>
  </si>
  <si>
    <t>Komunalinės paslaugos</t>
  </si>
  <si>
    <t>2.2.1.1.1.20</t>
  </si>
  <si>
    <t xml:space="preserve">Informac. tech. išlaidos </t>
  </si>
  <si>
    <t>2.2.1.1.1.21.</t>
  </si>
  <si>
    <t>Komandiruotės išlaidos</t>
  </si>
  <si>
    <t>2.2.1.1.1.11.</t>
  </si>
  <si>
    <t>Transporto paslaugos</t>
  </si>
  <si>
    <t>2.2.1.1.1.6.</t>
  </si>
  <si>
    <t>Ryšių paslaugos</t>
  </si>
  <si>
    <t>2.2.1.1.1.5.</t>
  </si>
  <si>
    <t>Soc. draudimo įmokos</t>
  </si>
  <si>
    <t>2.1.2.1.1.1.</t>
  </si>
  <si>
    <t>Darbo užmokestis</t>
  </si>
  <si>
    <t>2.1.1.1.1.1.</t>
  </si>
  <si>
    <t>aplinkos apsaugos</t>
  </si>
  <si>
    <t>deleguotos</t>
  </si>
  <si>
    <t>lėšos už paslaugas ir nuomą</t>
  </si>
  <si>
    <t xml:space="preserve">savivaldybės
 biudžeto </t>
  </si>
  <si>
    <t xml:space="preserve">          Mokėtinos sumos</t>
  </si>
  <si>
    <t>(data)</t>
  </si>
  <si>
    <t xml:space="preserve">įsakymu Nr. AV - 2486 </t>
  </si>
  <si>
    <t>2014 m. spalio 27  d.</t>
  </si>
  <si>
    <t>P A T V I R T I N T A</t>
  </si>
  <si>
    <r>
      <t xml:space="preserve">  Metinė, </t>
    </r>
    <r>
      <rPr>
        <u/>
        <sz val="8"/>
        <rFont val="Arial"/>
        <family val="2"/>
        <charset val="186"/>
      </rPr>
      <t>ketvirtinė</t>
    </r>
  </si>
  <si>
    <r>
      <t xml:space="preserve">Metinė, </t>
    </r>
    <r>
      <rPr>
        <u/>
        <sz val="9"/>
        <rFont val="Arial"/>
        <family val="2"/>
        <charset val="186"/>
      </rPr>
      <t>ketvirtinė</t>
    </r>
    <r>
      <rPr>
        <sz val="9"/>
        <rFont val="Arial"/>
        <family val="2"/>
        <charset val="186"/>
      </rPr>
      <t>, mėnesinė</t>
    </r>
  </si>
  <si>
    <t xml:space="preserve"> PAŽYMA APIE PAJAMAS UŽ PASLAUGAS IR NUOMĄ  2019 M. BIRŽELIO 30 D. </t>
  </si>
  <si>
    <t>SAVIVALDYBĖS BIUDŽETINIŲ ĮSTAIGŲ  PAJAMŲ ĮMOKŲ ATASKAITA UŽ  2019 METŲ II KETVIRTĮ</t>
  </si>
  <si>
    <t>SVEIKATOS PRIEŽIŪROS, SOCIALINĖS APSAUGOS IR KITŲ  ĮSTAIGŲ ETATŲ  IR IŠLAIDŲ DARBO UŽMOKESČIUI  PLANO ĮVYKDYMO ATASKAITA 2019  m.  birželio   mėn.  30   d.</t>
  </si>
  <si>
    <t xml:space="preserve">  (vyriausiasis buhalteris (buhalteris)/centralizuotos apskaitos įstaigos vadovas arba jo įgaliotas asmuo</t>
  </si>
  <si>
    <t xml:space="preserve">      (įstaigos vadovo ar jo įgalioto asmens pareigų  pavadinimas)</t>
  </si>
  <si>
    <t>IŠ VISO</t>
  </si>
  <si>
    <t>Kitos ilgalaikės mokėtinos sumos (grąžintos)</t>
  </si>
  <si>
    <t>Kitos trumpalaikės mokėtinos sumos (grąžintos)</t>
  </si>
  <si>
    <t>Kitos mokėtinos sumos (grąžintos)</t>
  </si>
  <si>
    <t xml:space="preserve">Draudimo techniniai atidėjiniai </t>
  </si>
  <si>
    <t xml:space="preserve">Akcijos  (išpirktos) </t>
  </si>
  <si>
    <t>Ilgalaikės paskolos (grąžintos)</t>
  </si>
  <si>
    <t>Trumpalaikės paskolos (grąžintos)</t>
  </si>
  <si>
    <t>Paskolos (grąžintos)</t>
  </si>
  <si>
    <t>Ilgalaikės išvestinės finansinės priemonės (grąžintos)</t>
  </si>
  <si>
    <t>Trumpalaikės išvestinės finansinės priemonės (grąžintos)</t>
  </si>
  <si>
    <t>Išvestinės finansinės priemonės (grąžintos)</t>
  </si>
  <si>
    <t>Ilgalaikiai vertybiniai popieriai (išpirkti)</t>
  </si>
  <si>
    <t>Trumpalaikiai vertybiniai popieriai (išpirkti)</t>
  </si>
  <si>
    <t>Vertybiniai popieriai (išpirkti)</t>
  </si>
  <si>
    <t>Kiti ilgalaikiai indėliai</t>
  </si>
  <si>
    <t>Kiti trumpalaikiai indėliai</t>
  </si>
  <si>
    <t>Kiti indėliai</t>
  </si>
  <si>
    <t>Ilgalaikiai pervedamieji indėliai</t>
  </si>
  <si>
    <t>Trumpalaikiai pervedamieji indėliai</t>
  </si>
  <si>
    <t>Pervedamieji indėliai</t>
  </si>
  <si>
    <t>Grynieji pinigai</t>
  </si>
  <si>
    <t xml:space="preserve">Grynieji pinigai ir indėliai </t>
  </si>
  <si>
    <t>Užsienio finansinių įsipareigojimų vykdymo išlaidos (kreditoriams nerezidentams grąžintos skolos)</t>
  </si>
  <si>
    <t>Akcijos (išpirktos)</t>
  </si>
  <si>
    <t>Ilgalaikės  paskolos (grąžintos)</t>
  </si>
  <si>
    <t>Kiti trumpalaikiai indėlai</t>
  </si>
  <si>
    <t>Grynieji pinigai ir indėliai</t>
  </si>
  <si>
    <t>Vidaus finansinių įsipareigojimų vykdymo išlaidos ( kreditoriams rezidentams grąžintos skolos)</t>
  </si>
  <si>
    <t xml:space="preserve">Finansinių įsipareigojimų vykdymo išlaidos (grąžintos skolos) </t>
  </si>
  <si>
    <t>Kitos ilgalaikės mokėtinos sumos (suteiktos)</t>
  </si>
  <si>
    <t>Kitos trumpalaikės mokėtinos sumos (suteiktos)</t>
  </si>
  <si>
    <t>Kitos mokėtinos sumos (suteiktos)</t>
  </si>
  <si>
    <t>Akcijos (įsigytos iš nerezidentų)</t>
  </si>
  <si>
    <t>Ilgalaikės paskolos (suteiktos nerezidentams)</t>
  </si>
  <si>
    <t>Trumpalaikės paskolos (suteiktos nerezidentams)</t>
  </si>
  <si>
    <t>Paskolos (suteiktos nerezidentams)</t>
  </si>
  <si>
    <t>Ilgalaikės išvestinės finansinės priemonės (įsigytos iš nerezidentų)</t>
  </si>
  <si>
    <t>Trumpalaikės išvestinės finansinės priemonės (įsigytos iš nerezidentų)</t>
  </si>
  <si>
    <t>Išvestinės finansinės priemonės (įsigytos iš nerezidentų)</t>
  </si>
  <si>
    <t>Ilgalaikiai  vertybiniai popieriai (įsigyti iš nerezidentų)</t>
  </si>
  <si>
    <t>Trumpalaikiai vertybiniai popieriai (įsigyti iš nerezidentų)</t>
  </si>
  <si>
    <t>Vertybiniai popieriai (įsigyti iš nerezidentų)</t>
  </si>
  <si>
    <t>Užsienio finansinio turto padidėjimo išlaidos (investavimas į nerezidentus išlaidos)</t>
  </si>
  <si>
    <t xml:space="preserve">Akcijos (įsigytos iš rezidentų) </t>
  </si>
  <si>
    <t>Ilgalaikės paskolos (suteiktos rezidentams)</t>
  </si>
  <si>
    <t>Trumpalaikės paskolos (suteiktos rezidentams)</t>
  </si>
  <si>
    <t>Paskolos (suteiktos rezidentams)</t>
  </si>
  <si>
    <t>Ilgalaikės išvestinės finansinės priemonės (įsigytos iš rezidentų)</t>
  </si>
  <si>
    <t>Trumpalaikės išvestinės finansinės priemonės (įsigytos iš rezidentų)</t>
  </si>
  <si>
    <t>Išvestinės finansinės priemonės (įsigytos iš rezidentų)</t>
  </si>
  <si>
    <t>Ilgalaikiai vertybiniai popieriai (įsigyti iš rezidentų)</t>
  </si>
  <si>
    <t>Trumpalaikiai vertybiniai popieriai (įsigyti iš rezidentų)</t>
  </si>
  <si>
    <t>Vertybiniai popieriai (įsigyti iš rezidentų)</t>
  </si>
  <si>
    <t xml:space="preserve">Kiti ilgalaikiai indėliai </t>
  </si>
  <si>
    <t xml:space="preserve">Pervedamieji indėliai </t>
  </si>
  <si>
    <t>Vidaus finansinio turto padidėjimo išlaidos (investavimas į rezidentus išlaidos)</t>
  </si>
  <si>
    <t>Finansinio turto padidėjimo išlaidos (finansinio turto įsigijimo/investavimo išlaidos)</t>
  </si>
  <si>
    <t>Miškų, vaismedžių ir kitų augalų įsigijimo išlaidos</t>
  </si>
  <si>
    <t>Gyvulių ir kitų gyvūnų įsigijimo išlaidos</t>
  </si>
  <si>
    <t>Žemės gelmių išteklių įsigijimo išlaidos</t>
  </si>
  <si>
    <t>Biologinio turto ir žemės gelmių  išteklių įsigijimo išlaidos</t>
  </si>
  <si>
    <t>Ilgalaikio turto finansinės nuomos (lizingo) išlaidos</t>
  </si>
  <si>
    <t>Ilgalaikio turto finansinės nuomos (lizingo)  išlaidos</t>
  </si>
  <si>
    <t>Kitų atsargų įsigijimo išlaidos</t>
  </si>
  <si>
    <t>Karinių atsargų įsigijimo išlaidos</t>
  </si>
  <si>
    <t>Prekių, skirtų parduoti arba perduoti įsigijimo išlaidos</t>
  </si>
  <si>
    <t>Pagamintos produkcijos įsigijimo išlaidos</t>
  </si>
  <si>
    <t>Nebaigtos gaminti produkcijos  įsigijimo išlaidos</t>
  </si>
  <si>
    <t>Žaliavų ir medžiagų įsigijimo išlaidos</t>
  </si>
  <si>
    <t>Strateginių ir neliečiamųjų atsargų įsigijimo išlaidos</t>
  </si>
  <si>
    <t>Atsargų kūrimo ir įsigijimo išlaidos</t>
  </si>
  <si>
    <t>Kito nematerialiojo turto įsigijimo išlaidos</t>
  </si>
  <si>
    <t>Literatūros ir meno kūrinių įsigijimo išlaidos</t>
  </si>
  <si>
    <t>Patentų įsigijimo išlaidos</t>
  </si>
  <si>
    <t>Kompiuterinės programinės įrangos ir kompiuterinės programinės įrangos licencijų įsigijimo išlaidos</t>
  </si>
  <si>
    <t>Nematerialiojo turto kūrimo ir įsigijimo išlaidos</t>
  </si>
  <si>
    <t>Kito ilgalaikio materialiojo turto įsigijimo išlaidos</t>
  </si>
  <si>
    <t>Kitų vertybių įsigijimo išlaidos</t>
  </si>
  <si>
    <t>Antikvarinių ir kitų meno kūrinių įsigijimo išlaidos</t>
  </si>
  <si>
    <t>Muziejinių vertybių įsigijimo išlaidos</t>
  </si>
  <si>
    <t>Kultūros ir kitų vertybių įsigijimo išlaidos</t>
  </si>
  <si>
    <t>Ginklų ir karinės įrangos įsigijimo išlaidos</t>
  </si>
  <si>
    <t>Kitų mašinų ir įrenginių įsigijimo išlaidos</t>
  </si>
  <si>
    <t>Transporto priemonių įsigijimo išlaidos</t>
  </si>
  <si>
    <t>Mašinų ir įrenginių įsigijimo išlaidos</t>
  </si>
  <si>
    <t>Infrastruktūros ir kitų statinių įsigijimo išlaidos</t>
  </si>
  <si>
    <t>Negyvenamųjų pastatų įsigijimo išlaidos</t>
  </si>
  <si>
    <t>Gyvenamųjų namų įsigijimo išlaidos</t>
  </si>
  <si>
    <t>Pastatų ir statinių įsigijimo išlaidos</t>
  </si>
  <si>
    <t xml:space="preserve">Žemės įsigijimo išlaidos </t>
  </si>
  <si>
    <t xml:space="preserve">Žemės įsigIjimo išlaidos </t>
  </si>
  <si>
    <t>Ilgalaikio materialiojo turto kūrimo ir įsigijimo išlaidos</t>
  </si>
  <si>
    <t>Materialiojo ir nematerialiojo turto įsigijimo išlaidos</t>
  </si>
  <si>
    <t xml:space="preserve"> MATERIALIOJO IR NEMATERIALIOJO TURTO ĮSIGIJIMO, FINANSINIO TURTO PADIDĖJIMO IR FINANSINIŲ ĮSIPAREIGOJIMŲ VYKDYMO IŠLAIDOS</t>
  </si>
  <si>
    <t>Pervedamos Europos sąjungos, kitos tarptautinės finansinės paramos ir bendrojo finansavimo lėšos investicijos ne valdžios sektoriui</t>
  </si>
  <si>
    <t xml:space="preserve">Pervedamos Europos sąjungos, kitos tarptautinės finansinės paramos ir bendrojo finansavimo lėšos investicijoms kitiems valdžios sektoriaus subjektams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</si>
  <si>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</si>
  <si>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</t>
  </si>
  <si>
    <t>Pervedamos Europos sąjungos, kitos tarptautinės finansinės paramos ir bendrojo finansavimo lėšos investicijoms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</si>
  <si>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</si>
  <si>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</si>
  <si>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savivaldybėms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</si>
  <si>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</si>
  <si>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</t>
  </si>
  <si>
    <t xml:space="preserve">Pervedamos Europos Sąjungos, kitos  tarptautinės finansinės paramos ir bendrojo finansavimo lėšos </t>
  </si>
  <si>
    <t>Subsidijos iš Europos Sąjungos ir kitos tarptautinės finansinės paramos lėšų (ne valdžios sektoriui)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</si>
  <si>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</si>
  <si>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</si>
  <si>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>Kitos išlaidos turtui įsigyti</t>
  </si>
  <si>
    <t>Neigiama valiutos kurso įtaka</t>
  </si>
  <si>
    <t xml:space="preserve">Kitos išlaidos kitiems einamiesiems tikslams </t>
  </si>
  <si>
    <t xml:space="preserve">Stipendijoms </t>
  </si>
  <si>
    <t>Kitos išlaidos einamiesiems tikslams</t>
  </si>
  <si>
    <t>Kitos išlaidos</t>
  </si>
  <si>
    <t>Darbdavių socialinė parama natūra</t>
  </si>
  <si>
    <t>Darbdavių socialinė parama pinigais</t>
  </si>
  <si>
    <t xml:space="preserve">Darbdavių socialinė parama </t>
  </si>
  <si>
    <t>Rentos</t>
  </si>
  <si>
    <t xml:space="preserve">Socialinė parama natūra </t>
  </si>
  <si>
    <t xml:space="preserve">Socialinė parama pinigais </t>
  </si>
  <si>
    <t xml:space="preserve">Socialinė parama (socialinės paramos pašalpos) </t>
  </si>
  <si>
    <t>Socialinė parama (socialinės paramos pašalpos) ir rentos</t>
  </si>
  <si>
    <t>Socialinio draudimo išmokos natūra</t>
  </si>
  <si>
    <t>Socialinio draudimo išmokos pinigais</t>
  </si>
  <si>
    <t>Socialinio draudimo išmokos (pašalpos)</t>
  </si>
  <si>
    <t xml:space="preserve">Socialinės išmokos (pašalpos) </t>
  </si>
  <si>
    <t>Su nuosavais ištekliais susijusios baudos,  delspinigiai ir neigiamos palūkanos</t>
  </si>
  <si>
    <t>Su nuosavais ištekliais susijusios baudos, delspinigiai ir neigiamos palūkanos</t>
  </si>
  <si>
    <t>Su nuosavais ištekliais susijusios baudos,delspinigiai ir neigiamos palūkanos</t>
  </si>
  <si>
    <t>Biudžeto disbalansų korekcija Jungtinės Karalystės naudai</t>
  </si>
  <si>
    <t xml:space="preserve">Bendrųjų nacionalinių pajamų nuosavi ištekliai </t>
  </si>
  <si>
    <t xml:space="preserve">Pridėtinės vertės mokesčio nuosavi ištekliai </t>
  </si>
  <si>
    <t xml:space="preserve">Cukraus sektoriaus mokesčiai </t>
  </si>
  <si>
    <t xml:space="preserve">Muitai </t>
  </si>
  <si>
    <t xml:space="preserve">Tradiciniai nuosavi ištekliai </t>
  </si>
  <si>
    <t xml:space="preserve">Įmokos į Europos Sąjungos biudžetą </t>
  </si>
  <si>
    <t>Dotacijos savivaldybėms turtui įsigyti</t>
  </si>
  <si>
    <t>Dotacijos kitiems valdžios sektoriaus subjektams turtui įsigyti</t>
  </si>
  <si>
    <t>Dotacijos savivaldybėms einamiesiems tikslams</t>
  </si>
  <si>
    <t>Dotacijos kitiems valdžios sektoriaus subjektams einamiesiems tikslams</t>
  </si>
  <si>
    <t>Dotacijos kitiems valdžios sektoriaus subjektams</t>
  </si>
  <si>
    <t xml:space="preserve">Dotacijos tarptautinėms organizacijoms turtui įsigyti </t>
  </si>
  <si>
    <t>Dotacijos tarptautinėms organizacijoms einamiesiems tikslams</t>
  </si>
  <si>
    <t xml:space="preserve">Dotacijos tarptautinėms organizacijoms </t>
  </si>
  <si>
    <t>Dotacijos užsienio valstybėms turtui įsigyti</t>
  </si>
  <si>
    <t>Dotacijos užsienio valstybėms einamiesiems tikslams</t>
  </si>
  <si>
    <t xml:space="preserve">Dotacijos užsienio valstybėms </t>
  </si>
  <si>
    <t xml:space="preserve">Dotacijos </t>
  </si>
  <si>
    <t>Subsidijos gamybai</t>
  </si>
  <si>
    <t>Subsidijos gaminiams</t>
  </si>
  <si>
    <t>Subsidijos importui</t>
  </si>
  <si>
    <t>Subsidijos iš biudžeto lėšų</t>
  </si>
  <si>
    <t xml:space="preserve">Subsidijos </t>
  </si>
  <si>
    <t>Žemės nuoma</t>
  </si>
  <si>
    <t>Palūkanos nebiudžetiniams fondams</t>
  </si>
  <si>
    <t>Palūkanos savivaldybių biudžetams</t>
  </si>
  <si>
    <t>Palūkanos valstybės biudžetui</t>
  </si>
  <si>
    <t>Palūkanos kitiems valdžios sektoriaus subjektams</t>
  </si>
  <si>
    <t>Palūkanos kitiems valdžios sektoriaus  subjektams</t>
  </si>
  <si>
    <t xml:space="preserve">Savivaldybių sumokėtos palūkanos </t>
  </si>
  <si>
    <t>Finansų ministerijos sumokėtos palūkanos</t>
  </si>
  <si>
    <t>Asignavimų valdytojų sumokėtos palūkanos</t>
  </si>
  <si>
    <t xml:space="preserve">Palūkanos rezidentams, kitiems nei valdžios sektorius (tik už tiesioginę skolą) </t>
  </si>
  <si>
    <t>Palūkanos nerezidentams</t>
  </si>
  <si>
    <t xml:space="preserve">Palūkanos </t>
  </si>
  <si>
    <t>Palūkanos</t>
  </si>
  <si>
    <t>Kitų prekių ir paslaugų įsigijimo išlaidos</t>
  </si>
  <si>
    <t>Reprezentacinės išlaidos</t>
  </si>
  <si>
    <t>Informacinių technologijų prekių ir paslaugų įsigijimo išlaidos</t>
  </si>
  <si>
    <t>Komunalinių paslaugų įsigijimo išlaidos</t>
  </si>
  <si>
    <t>Ekspertų ir konsultantų paslaugų įsigijimo išlaidos</t>
  </si>
  <si>
    <t>Kvalifikacijos kėlimo išlaidos</t>
  </si>
  <si>
    <t>Materialiojo turto paprastojo remonto prekių ir paslaugų įsigijimo išlaidos</t>
  </si>
  <si>
    <t xml:space="preserve"> Materialiojo ir nematerialiojo turto nuomos išlaidos</t>
  </si>
  <si>
    <t>Gyvenamųjų vietovių viešojo ūkio išlaidos</t>
  </si>
  <si>
    <t>Komandiruočių išlaidos</t>
  </si>
  <si>
    <t>Aprangos ir patalynės įsigijimo bei priežiūros išlaidos</t>
  </si>
  <si>
    <t>Transporto išlaikymo  ir transporto paslaugų įsigijimo išlaidos</t>
  </si>
  <si>
    <t>Ryšių įrangos ir ryšių paslaugų įsigijimo išlaidos</t>
  </si>
  <si>
    <t>Medikamentų ir medicininių prekių bei paslaugų įsigijimo išlaidos</t>
  </si>
  <si>
    <t>Mitybos išlaidos</t>
  </si>
  <si>
    <t>Prekių ir paslaugų įsigijimo  išlaidos</t>
  </si>
  <si>
    <t xml:space="preserve">Socialinio draudimo įmokos </t>
  </si>
  <si>
    <t>Pajamos natūra</t>
  </si>
  <si>
    <t xml:space="preserve">Darbo užmokestis pinigais </t>
  </si>
  <si>
    <t xml:space="preserve">Darbo užmokestis ir socialinis draudimas </t>
  </si>
  <si>
    <t>IŠLAIDOS</t>
  </si>
  <si>
    <t>5</t>
  </si>
  <si>
    <t>4</t>
  </si>
  <si>
    <t>1</t>
  </si>
  <si>
    <t xml:space="preserve"> ataskaitiniam laikotarpiui</t>
  </si>
  <si>
    <t xml:space="preserve"> metams</t>
  </si>
  <si>
    <t>Panaudoti asignavimai</t>
  </si>
  <si>
    <t>Gauti asignavimai kartu su įskaitytu praėjusių metų lėšų likučiu</t>
  </si>
  <si>
    <t>Asignavimų planas, įskaitant patikslinimus</t>
  </si>
  <si>
    <t>Eil. Nr.</t>
  </si>
  <si>
    <t>(eurais, ct)</t>
  </si>
  <si>
    <t>Pajamos už paslaugas ir nuomą</t>
  </si>
  <si>
    <t>08</t>
  </si>
  <si>
    <t>01</t>
  </si>
  <si>
    <t>02</t>
  </si>
  <si>
    <t>Valstybės funkcijos</t>
  </si>
  <si>
    <t>S</t>
  </si>
  <si>
    <t>Finansavimo šaltinio</t>
  </si>
  <si>
    <t>7</t>
  </si>
  <si>
    <t>Programos</t>
  </si>
  <si>
    <t>7.1.1.7. BĮ Dovilų etninės kultūros centro veiklos organizavimas</t>
  </si>
  <si>
    <t>300077665</t>
  </si>
  <si>
    <t>Įstaigos</t>
  </si>
  <si>
    <t>Kitos kultūros ir meno įstaigos</t>
  </si>
  <si>
    <t>Departamento</t>
  </si>
  <si>
    <t xml:space="preserve">                    Ministerijos / Savivaldybės</t>
  </si>
  <si>
    <t>Kodas</t>
  </si>
  <si>
    <t>(programos pavadinimas)</t>
  </si>
  <si>
    <t>Kultūrinio paveldo puoselėjimo ir kultūros pa</t>
  </si>
  <si>
    <t xml:space="preserve">                                                                      (data)</t>
  </si>
  <si>
    <t>ATASKAITA</t>
  </si>
  <si>
    <r>
      <t xml:space="preserve">(metinė, </t>
    </r>
    <r>
      <rPr>
        <u/>
        <sz val="8"/>
        <color indexed="8"/>
        <rFont val="Times New Roman Baltic"/>
        <charset val="186"/>
      </rPr>
      <t>ketvirtinė</t>
    </r>
    <r>
      <rPr>
        <sz val="8"/>
        <color indexed="8"/>
        <rFont val="Times New Roman Baltic"/>
      </rPr>
      <t>)</t>
    </r>
  </si>
  <si>
    <t>2 ketvirtis</t>
  </si>
  <si>
    <t>2019 M. BIRŽELIO MĖN. 30 D.</t>
  </si>
  <si>
    <t>BIUDŽETO IŠLAIDŲ SĄMATOS VYKDYMO</t>
  </si>
  <si>
    <t>(įstaigos pavadinimas, kodas Juridinių asmenų registre, adresas)</t>
  </si>
  <si>
    <t>Dovilų etninės kultūros centras, 300077665</t>
  </si>
  <si>
    <t>2018 m. gruodžio 31 d. įsakymo Nr.1K-464 redakcija)</t>
  </si>
  <si>
    <t>(Lietuvos Respublikos finansų ministro</t>
  </si>
  <si>
    <t xml:space="preserve">       </t>
  </si>
  <si>
    <t>2008 m. gruodžio 31 d. įsakymu Nr. 1K-465</t>
  </si>
  <si>
    <t>Lietuvos Respublikos finansų ministro</t>
  </si>
  <si>
    <t>Forma Nr. 2 patvirtinta</t>
  </si>
  <si>
    <t>Savivaldybės biudžeto lėšos</t>
  </si>
  <si>
    <t>(metinė, ketvirtinė)</t>
  </si>
  <si>
    <t xml:space="preserve"> </t>
  </si>
  <si>
    <r>
      <t>(metinė,</t>
    </r>
    <r>
      <rPr>
        <u/>
        <sz val="8"/>
        <color indexed="8"/>
        <rFont val="Times New Roman Baltic"/>
        <charset val="186"/>
      </rPr>
      <t xml:space="preserve"> ketvirtinė</t>
    </r>
    <r>
      <rPr>
        <sz val="8"/>
        <color indexed="8"/>
        <rFont val="Times New Roman Baltic"/>
      </rPr>
      <t>)</t>
    </r>
  </si>
  <si>
    <t xml:space="preserve">                            (Parašas) (Vardas ir pavardė)</t>
  </si>
  <si>
    <t xml:space="preserve">                                                                               Daiva Šiukštienė</t>
  </si>
  <si>
    <t xml:space="preserve">                           (Parašas) (Vardas ir pavardė)</t>
  </si>
  <si>
    <t xml:space="preserve">                                                                               Lilija Kerpienė</t>
  </si>
  <si>
    <t xml:space="preserve">Direktorė       </t>
  </si>
  <si>
    <t>Kitoms išlaidoms</t>
  </si>
  <si>
    <t>Atsargoms</t>
  </si>
  <si>
    <t>šaltinis</t>
  </si>
  <si>
    <t>Nr.</t>
  </si>
  <si>
    <t>Suma</t>
  </si>
  <si>
    <t>Programa</t>
  </si>
  <si>
    <t>Valstybės funkcija</t>
  </si>
  <si>
    <t>Finansavimo sumų paskirtis</t>
  </si>
  <si>
    <t>Finansavimo</t>
  </si>
  <si>
    <t>Eil.</t>
  </si>
  <si>
    <t>Per ataskaitinį laikotarpį gautos finansavimo sumos:</t>
  </si>
  <si>
    <t>Ataskaitinis laikotarpis 2019-06-30:</t>
  </si>
  <si>
    <t xml:space="preserve">                      PAŽYMA DĖL GAUTINŲ, GAUTŲ IR GRĄŽINTINŲ FINANSAVIMO SUMŲ</t>
  </si>
  <si>
    <r>
      <t xml:space="preserve">                       </t>
    </r>
    <r>
      <rPr>
        <u/>
        <sz val="10"/>
        <rFont val="Arial"/>
        <family val="2"/>
        <charset val="186"/>
      </rPr>
      <t>Klaipėdos rajono</t>
    </r>
    <r>
      <rPr>
        <sz val="10"/>
        <rFont val="Arial"/>
      </rPr>
      <t xml:space="preserve">      savivaldybės administracijai (Savivaldybės iždui)</t>
    </r>
  </si>
  <si>
    <t xml:space="preserve">                                                    (Įstaigos pavadinimas)</t>
  </si>
  <si>
    <t xml:space="preserve">                                             Dovilų etninės kultūros centras</t>
  </si>
  <si>
    <t>socialinio draudimo įmokos</t>
  </si>
  <si>
    <t>Atostogų rezervas, iš jų:</t>
  </si>
  <si>
    <t>Sukaupta finansavimo pajamų suma ataskaitinio laikotarpio pabaigoje:</t>
  </si>
  <si>
    <t>Ataskaitinis laikotarpis 2019-03-31:</t>
  </si>
  <si>
    <t xml:space="preserve">                               PAŽYMA DĖL SUKAUPTŲ FINANSAVIMO SUMŲ</t>
  </si>
  <si>
    <r>
      <t xml:space="preserve">                      </t>
    </r>
    <r>
      <rPr>
        <sz val="11"/>
        <rFont val="Arial"/>
        <family val="2"/>
        <charset val="186"/>
      </rPr>
      <t xml:space="preserve"> </t>
    </r>
    <r>
      <rPr>
        <u/>
        <sz val="11"/>
        <rFont val="Arial"/>
        <family val="2"/>
        <charset val="186"/>
      </rPr>
      <t xml:space="preserve">  Klaipėdos rajono   </t>
    </r>
    <r>
      <rPr>
        <sz val="11"/>
        <rFont val="Arial"/>
        <family val="2"/>
        <charset val="186"/>
      </rPr>
      <t xml:space="preserve">  </t>
    </r>
    <r>
      <rPr>
        <sz val="10"/>
        <rFont val="Arial"/>
        <family val="2"/>
        <charset val="186"/>
      </rPr>
      <t xml:space="preserve">    savivaldybės administracijai (Savivaldybės iždui)</t>
    </r>
  </si>
  <si>
    <t xml:space="preserve">                                                 (Įstaigos pavadinimas)</t>
  </si>
  <si>
    <t xml:space="preserve">                                                       Švietimo centras</t>
  </si>
  <si>
    <t>Dovilų etninės kultūros centras</t>
  </si>
  <si>
    <t>08.02.01.08.</t>
  </si>
  <si>
    <t>08.02.01.08</t>
  </si>
  <si>
    <t>PAŽYMA PRIE MOKĖTINŲ IR GAUTINŲ SUMŲ 2019 M. BIRŽELIO 30 D. ATASKAITOS FORMOS NR. 4</t>
  </si>
  <si>
    <t xml:space="preserve">2019-07-10 Nr. </t>
  </si>
  <si>
    <t>iš jų: gyventojų paj. mok.</t>
  </si>
  <si>
    <t>2.1.1.1.1.1.GV</t>
  </si>
  <si>
    <t xml:space="preserve"> įstaigos vadovas arba jo įgaliotas asmuo)</t>
  </si>
  <si>
    <t>(vyriausiasis buhalteris (buhalteris)/centralizuotos apskaitos                        (parašas)                                (vardas, pavardė)</t>
  </si>
  <si>
    <t>( įstaigos vadovo ar jo įgalioto asmens pareigų pavadinimas)                     (parašas)                              (vardas, pavardė)</t>
  </si>
  <si>
    <t>IŠ VISO (2+3)</t>
  </si>
  <si>
    <t>MATERIALIOJO IR NEMATERIALIOJO TURTO ĮSIGIJIMO, FINANSINIO TURTO PADIDĖJIMO IR FINANSINIŲ ĮSIPAREIGOJIMŲ VYKDYMO IŠLAIDOS</t>
  </si>
  <si>
    <t>likutis ataskaitinio laikotarpio pabaigoje</t>
  </si>
  <si>
    <t>likutis metų pradžioje</t>
  </si>
  <si>
    <t>Gautinos sumos</t>
  </si>
  <si>
    <t>x</t>
  </si>
  <si>
    <t>Finansinių įsipareigojimų vykdymo išlaidos (grąžintos skolos)</t>
  </si>
  <si>
    <t>Biologinio turto ir žemės gelmių išteklių įsigijimo išlaidos</t>
  </si>
  <si>
    <t>Prekių, skirtų parduoti arba perduoti, įsigijimo išlaidos</t>
  </si>
  <si>
    <t>Nebaigtos gaminti produkcijos įsigijimo išlaidos</t>
  </si>
  <si>
    <t xml:space="preserve">Patentų įsigijimo išlaidos </t>
  </si>
  <si>
    <t>Gyvenamiųjų namų įsigijimo išlaidos</t>
  </si>
  <si>
    <t>Žemės įsigijimo išlaidos</t>
  </si>
  <si>
    <t>Pervedamos Europos Sąjungos, kitos tarptautinės finansinės paramos ir bendrojo finansavimo lėšos investicijoms ne valdžios sektoriui</t>
  </si>
  <si>
    <t>Pervedamos Europos Sąjungos, kitos tarptautinės finansinės paramos ir bendrojo finansavimo lėšos investicijoms kitiems valdžios sektoriaus subjektams</t>
  </si>
  <si>
    <t>Pervedamos Europos Sąjungos, kitos tarptautinės finansinės paramos ir bendrojo finansavimo lėšos investicijoms, skirtoms savivaldybėms</t>
  </si>
  <si>
    <t>Pervedamos Europos Sąjungos, kitos tarptautinės finansinės paramos ir bendrojo finansvimo lėšos investicijoms</t>
  </si>
  <si>
    <t>Pervedamos Europos Sąjungos, kitos tarptautinės finansinės paramos ir bendrojo finansavimo lėšos investicijoms</t>
  </si>
  <si>
    <t>Pervedamos Europos Sąjungos ir kitos tarptautinės finansinės paramos ir bendrojo finansavimo lėšos</t>
  </si>
  <si>
    <t>Subsidijos iš Europos Sąjungos ir kitos tarptautinės finansinės paramos (ne valdžios sektoriui)</t>
  </si>
  <si>
    <t>Pervedamos Europos Sąjungos, kitos tarptautinės finansinės paramos ir bendrojo finansavimo lėšos</t>
  </si>
  <si>
    <t>Neigaima valiutos kurso įtaka</t>
  </si>
  <si>
    <t>Kitos išlaidos kitiems einamiesiems tikslams</t>
  </si>
  <si>
    <t>Stipendijos</t>
  </si>
  <si>
    <t xml:space="preserve">Darbdavių socialinė parama pinigais </t>
  </si>
  <si>
    <t>Darbdavių socialinė parama</t>
  </si>
  <si>
    <t>Socialinė parama natūra</t>
  </si>
  <si>
    <t>Socialinė parama pinigais</t>
  </si>
  <si>
    <t>Socialinė parama (soc. paramos pašalpos) ir rentos</t>
  </si>
  <si>
    <t>Socialinės išmokos (pašalpos)</t>
  </si>
  <si>
    <t>Bendrųjų nacionalinių pajamų nuosavi ištekliai</t>
  </si>
  <si>
    <t>Pridėtinės vertės mokesčio nuosavi ištekliai</t>
  </si>
  <si>
    <t>Cukraus sektoriaus mokesčiai</t>
  </si>
  <si>
    <t>Muitai</t>
  </si>
  <si>
    <t>Tradiciniai nuosavi ištekliai</t>
  </si>
  <si>
    <t>Įmokos į Europos Sąjungos biudžetą</t>
  </si>
  <si>
    <t>Dotacijos kitiems valdžios sektorius subjektams einamiesiems tikslams</t>
  </si>
  <si>
    <t>Dotacijos tarptautinėms organizacijoms turtui įsigyti</t>
  </si>
  <si>
    <t>Dotacijos tarptautinėms organizacijoms</t>
  </si>
  <si>
    <t>Dotacijos užsienio valstybėms</t>
  </si>
  <si>
    <t>Dotacijos</t>
  </si>
  <si>
    <t>Subsidijos iš biudžeto lešų</t>
  </si>
  <si>
    <t>Subsidijos</t>
  </si>
  <si>
    <t>Savivaldybių sumokėtos palūkanos</t>
  </si>
  <si>
    <t>Palūkanos rezidentams, kitiems nei valdžios sektorius (tik už tiesioginę skolą)</t>
  </si>
  <si>
    <t>Materialiojo ir nematerialiojo turto nuomos išlaidos</t>
  </si>
  <si>
    <t>Transporto išlaikymo ir transporto paslaugų įsigijimo išlaidos</t>
  </si>
  <si>
    <t>Prekių ir paslaugų įsigijimo išlaidos</t>
  </si>
  <si>
    <t>Socialinio draudimo įmokos</t>
  </si>
  <si>
    <t>iš jų: gyventojų pajamų mokestis</t>
  </si>
  <si>
    <t>Darbo užmokestis pinigais</t>
  </si>
  <si>
    <t>Darbo užmokestis ir socialinis draudimas</t>
  </si>
  <si>
    <t>45 dienas</t>
  </si>
  <si>
    <t>10 dienų</t>
  </si>
  <si>
    <t xml:space="preserve">iš jų įvykdymo terminas </t>
  </si>
  <si>
    <t>iš viso</t>
  </si>
  <si>
    <t>Mokėtinos sumos</t>
  </si>
  <si>
    <t>Eil.Nr</t>
  </si>
  <si>
    <t>(Eurais,ct)</t>
  </si>
  <si>
    <t>Ministerijos/Savivaldybės</t>
  </si>
  <si>
    <t xml:space="preserve">                                                                   (data)</t>
  </si>
  <si>
    <t xml:space="preserve">  2019.07.10  Nr.</t>
  </si>
  <si>
    <t xml:space="preserve">                   ATASKAITA</t>
  </si>
  <si>
    <r>
      <t xml:space="preserve">(metinė, </t>
    </r>
    <r>
      <rPr>
        <u/>
        <sz val="8"/>
        <color indexed="8"/>
        <rFont val="Times New Roman"/>
        <family val="1"/>
        <charset val="186"/>
      </rPr>
      <t>ketvirtinė</t>
    </r>
    <r>
      <rPr>
        <sz val="8"/>
        <color indexed="8"/>
        <rFont val="Times New Roman"/>
      </rPr>
      <t>)</t>
    </r>
  </si>
  <si>
    <t>2019 m. birželio mėn. 30 d.</t>
  </si>
  <si>
    <t xml:space="preserve">                                                                   MOKĖTINŲ IR GAUTINŲ SUMŲ</t>
  </si>
  <si>
    <t xml:space="preserve">                                                         (įstaigos pavadinimas, kodas Juridinių asmenų registre, adresas)</t>
  </si>
  <si>
    <t>2018 m. gruodžio 31 d. įsakymo Nr. 1K-464 redakcija)</t>
  </si>
  <si>
    <t>Forma Nr. 4 patvirtinta</t>
  </si>
  <si>
    <t>For</t>
  </si>
  <si>
    <t xml:space="preserve">2019.07.10  Nr. </t>
  </si>
  <si>
    <t>2019.07.10 Nr.</t>
  </si>
  <si>
    <t xml:space="preserve">                                                        2019-07-10 Nr.</t>
  </si>
  <si>
    <t xml:space="preserve">                                                2019-07-10 Nr. </t>
  </si>
  <si>
    <t xml:space="preserve">2019-07-10  Nr.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</si>
</sst>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5">
    <font>
      <sz val="10"/>
      <name val="Arial"/>
    </font>
    <font>
      <b/>
      <sz val="10"/>
      <name val="Arial"/>
      <family val="2"/>
      <charset val="186"/>
    </font>
    <font>
      <u/>
      <sz val="10"/>
      <name val="Arial"/>
    </font>
    <font>
      <sz val="10"/>
      <name val="Arial"/>
      <family val="2"/>
      <charset val="186"/>
    </font>
    <font>
      <sz val="8"/>
      <name val="Arial"/>
    </font>
    <font>
      <sz val="9"/>
      <name val="Arial"/>
    </font>
    <font>
      <u/>
      <sz val="9"/>
      <name val="Arial"/>
      <family val="2"/>
      <charset val="186"/>
    </font>
    <font>
      <sz val="9"/>
      <name val="Arial"/>
      <family val="2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b/>
      <sz val="10"/>
      <color indexed="10"/>
      <name val="Times New Roman"/>
      <family val="1"/>
      <charset val="186"/>
    </font>
    <font>
      <b/>
      <sz val="11"/>
      <color indexed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 Baltic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0"/>
      <name val="EYInterstate Light"/>
    </font>
    <font>
      <sz val="10"/>
      <name val="Times New Roman"/>
      <charset val="186"/>
    </font>
    <font>
      <sz val="9"/>
      <name val="Times New Roman"/>
      <family val="1"/>
      <charset val="186"/>
    </font>
    <font>
      <sz val="7"/>
      <name val="Times New Roman"/>
      <family val="1"/>
      <charset val="186"/>
    </font>
    <font>
      <vertAlign val="superscript"/>
      <sz val="7"/>
      <name val="Times New Roman"/>
      <family val="1"/>
      <charset val="186"/>
    </font>
    <font>
      <b/>
      <sz val="10"/>
      <name val="Times New Roman Baltic"/>
      <charset val="186"/>
    </font>
    <font>
      <sz val="9"/>
      <name val="Times New Roman Baltic"/>
      <charset val="186"/>
    </font>
    <font>
      <sz val="8"/>
      <name val="Times New Roman"/>
      <family val="1"/>
      <charset val="186"/>
    </font>
    <font>
      <b/>
      <vertAlign val="superscript"/>
      <sz val="8"/>
      <name val="Times New Roman"/>
      <family val="1"/>
      <charset val="186"/>
    </font>
    <font>
      <sz val="9"/>
      <name val="Times New Roman Baltic"/>
      <family val="1"/>
      <charset val="186"/>
    </font>
    <font>
      <sz val="10"/>
      <name val="Times New Roman Baltic"/>
      <family val="1"/>
      <charset val="186"/>
    </font>
    <font>
      <sz val="7.5"/>
      <name val="Times New Roman"/>
      <family val="1"/>
      <charset val="186"/>
    </font>
    <font>
      <sz val="8"/>
      <name val="Times New Roman Baltic"/>
      <family val="1"/>
      <charset val="186"/>
    </font>
    <font>
      <sz val="10"/>
      <name val="TimesLT"/>
      <family val="1"/>
      <charset val="186"/>
    </font>
    <font>
      <sz val="7.8"/>
      <name val="Times New Roman"/>
      <family val="1"/>
      <charset val="186"/>
    </font>
    <font>
      <b/>
      <sz val="9"/>
      <name val="Times New Roman Baltic"/>
      <family val="1"/>
      <charset val="186"/>
    </font>
    <font>
      <sz val="7"/>
      <name val="Times New Roman Baltic"/>
      <charset val="186"/>
    </font>
    <font>
      <i/>
      <sz val="10"/>
      <name val="Times New Roman Baltic"/>
      <charset val="186"/>
    </font>
    <font>
      <sz val="8"/>
      <name val="Arial"/>
      <family val="2"/>
      <charset val="186"/>
    </font>
    <font>
      <u/>
      <sz val="8"/>
      <name val="Arial"/>
      <family val="2"/>
      <charset val="186"/>
    </font>
    <font>
      <sz val="11"/>
      <color indexed="8"/>
      <name val="Calibri"/>
      <family val="2"/>
      <charset val="186"/>
    </font>
    <font>
      <sz val="10"/>
      <color indexed="8"/>
      <name val="Times New Roman Baltic"/>
    </font>
    <font>
      <vertAlign val="superscript"/>
      <sz val="12"/>
      <color indexed="8"/>
      <name val="Times New Roman"/>
      <family val="1"/>
      <charset val="186"/>
    </font>
    <font>
      <sz val="10"/>
      <color indexed="8"/>
      <name val="Arial"/>
      <family val="2"/>
      <charset val="186"/>
    </font>
    <font>
      <sz val="8"/>
      <color indexed="8"/>
      <name val="Times New Roman Baltic"/>
    </font>
    <font>
      <vertAlign val="superscript"/>
      <sz val="10"/>
      <color indexed="8"/>
      <name val="Times New Roman"/>
      <family val="1"/>
      <charset val="186"/>
    </font>
    <font>
      <b/>
      <sz val="10"/>
      <color indexed="8"/>
      <name val="Times New Roman Baltic"/>
    </font>
    <font>
      <i/>
      <sz val="10"/>
      <color indexed="8"/>
      <name val="Times New Roman Baltic"/>
    </font>
    <font>
      <strike/>
      <sz val="10"/>
      <color indexed="11"/>
      <name val="Times New Roman Baltic"/>
    </font>
    <font>
      <sz val="12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9"/>
      <color indexed="8"/>
      <name val="Arial"/>
      <family val="2"/>
      <charset val="186"/>
    </font>
    <font>
      <b/>
      <sz val="9"/>
      <color indexed="8"/>
      <name val="Times New Roman Baltic"/>
    </font>
    <font>
      <b/>
      <sz val="9"/>
      <color indexed="8"/>
      <name val="Arial"/>
      <family val="2"/>
      <charset val="186"/>
    </font>
    <font>
      <b/>
      <sz val="9"/>
      <color indexed="8"/>
      <name val="Times New Roman"/>
      <family val="1"/>
      <charset val="186"/>
    </font>
    <font>
      <sz val="12"/>
      <color indexed="8"/>
      <name val="Times New Roman Baltic"/>
    </font>
    <font>
      <b/>
      <sz val="11"/>
      <color indexed="8"/>
      <name val="Times New Roman Baltic"/>
    </font>
    <font>
      <sz val="9"/>
      <color indexed="8"/>
      <name val="Times New Roman Baltic"/>
    </font>
    <font>
      <b/>
      <sz val="12"/>
      <color indexed="8"/>
      <name val="Times New Roman Baltic"/>
    </font>
    <font>
      <u/>
      <sz val="8"/>
      <color indexed="8"/>
      <name val="Times New Roman Baltic"/>
      <charset val="186"/>
    </font>
    <font>
      <sz val="8"/>
      <color indexed="8"/>
      <name val="Arial"/>
      <family val="2"/>
      <charset val="186"/>
    </font>
    <font>
      <b/>
      <sz val="12"/>
      <color indexed="8"/>
      <name val="Times New Roman"/>
      <family val="1"/>
      <charset val="186"/>
    </font>
    <font>
      <sz val="12"/>
      <color indexed="8"/>
      <name val="Arial"/>
      <family val="2"/>
      <charset val="186"/>
    </font>
    <font>
      <sz val="11"/>
      <color indexed="8"/>
      <name val="Times New Roman Baltic"/>
    </font>
    <font>
      <sz val="11"/>
      <color indexed="8"/>
      <name val="Calibri"/>
    </font>
    <font>
      <vertAlign val="superscript"/>
      <sz val="12"/>
      <color indexed="8"/>
      <name val="Times New Roman"/>
    </font>
    <font>
      <sz val="10"/>
      <color indexed="8"/>
      <name val="Arial"/>
    </font>
    <font>
      <vertAlign val="superscript"/>
      <sz val="10"/>
      <color indexed="8"/>
      <name val="Times New Roman"/>
    </font>
    <font>
      <sz val="12"/>
      <color indexed="8"/>
      <name val="Times New Roman"/>
    </font>
    <font>
      <sz val="8"/>
      <color indexed="8"/>
      <name val="Times New Roman"/>
    </font>
    <font>
      <sz val="9"/>
      <color indexed="8"/>
      <name val="Arial"/>
    </font>
    <font>
      <b/>
      <sz val="9"/>
      <color indexed="8"/>
      <name val="Arial"/>
    </font>
    <font>
      <b/>
      <sz val="9"/>
      <color indexed="8"/>
      <name val="Times New Roman"/>
    </font>
    <font>
      <sz val="8"/>
      <color indexed="8"/>
      <name val="Arial"/>
    </font>
    <font>
      <b/>
      <sz val="12"/>
      <color indexed="8"/>
      <name val="Times New Roman"/>
    </font>
    <font>
      <sz val="12"/>
      <color indexed="8"/>
      <name val="Arial"/>
    </font>
    <font>
      <u/>
      <sz val="10"/>
      <name val="Arial"/>
      <family val="2"/>
      <charset val="186"/>
    </font>
    <font>
      <sz val="11"/>
      <name val="Arial"/>
      <family val="2"/>
      <charset val="186"/>
    </font>
    <font>
      <u/>
      <sz val="11"/>
      <name val="Arial"/>
      <family val="2"/>
      <charset val="186"/>
    </font>
    <font>
      <sz val="9"/>
      <color indexed="8"/>
      <name val="Times New Roman"/>
    </font>
    <font>
      <b/>
      <sz val="8"/>
      <color indexed="8"/>
      <name val="Times New Roman"/>
    </font>
    <font>
      <u/>
      <sz val="8"/>
      <color indexed="8"/>
      <name val="Times New Roman"/>
      <family val="1"/>
      <charset val="186"/>
    </font>
    <font>
      <sz val="9"/>
      <color indexed="8"/>
      <name val="Cambria"/>
    </font>
    <font>
      <b/>
      <sz val="9"/>
      <color indexed="8"/>
      <name val="Cambria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10"/>
      </patternFill>
    </fill>
    <fill>
      <patternFill patternType="solid">
        <fgColor indexed="11"/>
        <bgColor indexed="10"/>
      </patternFill>
    </fill>
    <fill>
      <patternFill patternType="solid">
        <fgColor indexed="12"/>
        <bgColor indexed="10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1">
    <xf numFmtId="0" fontId="0" fillId="0" borderId="0"/>
    <xf numFmtId="0" fontId="3" fillId="0" borderId="0"/>
    <xf numFmtId="0" fontId="15" fillId="0" borderId="0"/>
    <xf numFmtId="0" fontId="22" fillId="0" borderId="0"/>
    <xf numFmtId="0" fontId="3" fillId="0" borderId="0"/>
    <xf numFmtId="0" fontId="15" fillId="0" borderId="0"/>
    <xf numFmtId="0" fontId="34" fillId="0" borderId="0"/>
    <xf numFmtId="0" fontId="34" fillId="0" borderId="0"/>
    <xf numFmtId="0" fontId="41" fillId="0" borderId="0" applyFill="0" applyProtection="0"/>
    <xf numFmtId="0" fontId="65" fillId="0" borderId="0" applyFill="0" applyProtection="0"/>
    <xf numFmtId="0" fontId="67" fillId="0" borderId="0" applyFill="0" applyProtection="0"/>
  </cellStyleXfs>
  <cellXfs count="79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1" xfId="0" applyFont="1" applyBorder="1"/>
    <xf numFmtId="0" fontId="1" fillId="0" borderId="4" xfId="0" applyFont="1" applyBorder="1"/>
    <xf numFmtId="0" fontId="0" fillId="0" borderId="0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left"/>
    </xf>
    <xf numFmtId="0" fontId="0" fillId="0" borderId="7" xfId="0" applyBorder="1" applyAlignment="1"/>
    <xf numFmtId="0" fontId="0" fillId="0" borderId="0" xfId="0" applyBorder="1" applyAlignment="1"/>
    <xf numFmtId="0" fontId="4" fillId="0" borderId="0" xfId="0" applyFont="1" applyAlignment="1">
      <alignment horizontal="right"/>
    </xf>
    <xf numFmtId="0" fontId="1" fillId="0" borderId="0" xfId="0" applyFont="1" applyBorder="1" applyAlignment="1"/>
    <xf numFmtId="0" fontId="0" fillId="0" borderId="0" xfId="0" applyAlignment="1">
      <alignment horizontal="left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1" applyFont="1"/>
    <xf numFmtId="0" fontId="9" fillId="0" borderId="0" xfId="1" applyFont="1"/>
    <xf numFmtId="0" fontId="10" fillId="0" borderId="0" xfId="1" applyFont="1"/>
    <xf numFmtId="0" fontId="11" fillId="0" borderId="0" xfId="1" applyFont="1"/>
    <xf numFmtId="0" fontId="12" fillId="0" borderId="0" xfId="1" applyFont="1"/>
    <xf numFmtId="0" fontId="13" fillId="0" borderId="0" xfId="1" applyFont="1"/>
    <xf numFmtId="0" fontId="14" fillId="0" borderId="0" xfId="1" applyFont="1"/>
    <xf numFmtId="0" fontId="16" fillId="0" borderId="0" xfId="2" applyFont="1" applyBorder="1" applyAlignment="1">
      <alignment horizontal="center" vertical="top"/>
    </xf>
    <xf numFmtId="0" fontId="16" fillId="0" borderId="0" xfId="1" applyFont="1" applyAlignment="1">
      <alignment vertical="top"/>
    </xf>
    <xf numFmtId="0" fontId="16" fillId="0" borderId="0" xfId="2" applyFont="1" applyBorder="1" applyAlignment="1">
      <alignment vertical="top"/>
    </xf>
    <xf numFmtId="0" fontId="14" fillId="0" borderId="0" xfId="2" applyFont="1" applyBorder="1" applyAlignment="1">
      <alignment horizontal="center" vertical="top"/>
    </xf>
    <xf numFmtId="0" fontId="14" fillId="0" borderId="0" xfId="1" applyFont="1" applyAlignment="1">
      <alignment horizontal="center" vertical="top"/>
    </xf>
    <xf numFmtId="0" fontId="14" fillId="0" borderId="0" xfId="2" applyFont="1" applyFill="1" applyAlignment="1">
      <alignment horizontal="center" vertical="top" wrapText="1"/>
    </xf>
    <xf numFmtId="0" fontId="16" fillId="0" borderId="0" xfId="2" applyFont="1" applyBorder="1" applyAlignment="1">
      <alignment horizontal="center"/>
    </xf>
    <xf numFmtId="0" fontId="16" fillId="0" borderId="0" xfId="1" applyFont="1"/>
    <xf numFmtId="0" fontId="16" fillId="0" borderId="0" xfId="2" applyFont="1" applyBorder="1"/>
    <xf numFmtId="0" fontId="14" fillId="0" borderId="0" xfId="2" applyFont="1" applyBorder="1"/>
    <xf numFmtId="0" fontId="14" fillId="0" borderId="7" xfId="1" applyFont="1" applyBorder="1"/>
    <xf numFmtId="0" fontId="14" fillId="0" borderId="0" xfId="1" applyFont="1" applyFill="1" applyAlignment="1"/>
    <xf numFmtId="0" fontId="16" fillId="0" borderId="0" xfId="1" applyFont="1" applyFill="1"/>
    <xf numFmtId="0" fontId="16" fillId="0" borderId="0" xfId="1" applyFont="1" applyFill="1" applyAlignment="1">
      <alignment horizontal="center"/>
    </xf>
    <xf numFmtId="0" fontId="14" fillId="0" borderId="0" xfId="1" applyFont="1" applyFill="1" applyAlignment="1">
      <alignment horizontal="center"/>
    </xf>
    <xf numFmtId="0" fontId="16" fillId="0" borderId="0" xfId="1" applyFont="1" applyFill="1" applyAlignment="1">
      <alignment vertical="top"/>
    </xf>
    <xf numFmtId="0" fontId="16" fillId="0" borderId="0" xfId="2" applyFont="1" applyFill="1" applyBorder="1" applyAlignment="1">
      <alignment vertical="top"/>
    </xf>
    <xf numFmtId="0" fontId="14" fillId="0" borderId="0" xfId="2" applyFont="1" applyFill="1" applyBorder="1" applyAlignment="1">
      <alignment vertical="top"/>
    </xf>
    <xf numFmtId="0" fontId="14" fillId="0" borderId="0" xfId="2" applyFont="1" applyFill="1" applyAlignment="1">
      <alignment vertical="top" wrapText="1"/>
    </xf>
    <xf numFmtId="0" fontId="16" fillId="0" borderId="0" xfId="2" applyFont="1" applyFill="1" applyBorder="1"/>
    <xf numFmtId="0" fontId="14" fillId="0" borderId="0" xfId="1" applyFont="1" applyBorder="1"/>
    <xf numFmtId="0" fontId="17" fillId="0" borderId="0" xfId="2" applyFont="1" applyFill="1" applyAlignment="1"/>
    <xf numFmtId="0" fontId="18" fillId="0" borderId="0" xfId="1" applyFont="1" applyBorder="1"/>
    <xf numFmtId="2" fontId="14" fillId="0" borderId="15" xfId="1" applyNumberFormat="1" applyFont="1" applyBorder="1" applyAlignment="1">
      <alignment horizontal="center"/>
    </xf>
    <xf numFmtId="2" fontId="14" fillId="0" borderId="13" xfId="1" quotePrefix="1" applyNumberFormat="1" applyFont="1" applyBorder="1" applyAlignment="1">
      <alignment horizontal="center"/>
    </xf>
    <xf numFmtId="0" fontId="14" fillId="0" borderId="15" xfId="1" applyFont="1" applyBorder="1" applyAlignment="1">
      <alignment horizontal="right" vertical="center" wrapText="1"/>
    </xf>
    <xf numFmtId="0" fontId="14" fillId="0" borderId="15" xfId="1" applyFont="1" applyBorder="1"/>
    <xf numFmtId="0" fontId="19" fillId="0" borderId="15" xfId="1" applyFont="1" applyBorder="1"/>
    <xf numFmtId="0" fontId="19" fillId="0" borderId="15" xfId="1" applyNumberFormat="1" applyFont="1" applyBorder="1" applyAlignment="1">
      <alignment horizontal="center"/>
    </xf>
    <xf numFmtId="0" fontId="19" fillId="0" borderId="15" xfId="1" quotePrefix="1" applyNumberFormat="1" applyFont="1" applyBorder="1" applyAlignment="1">
      <alignment horizontal="center"/>
    </xf>
    <xf numFmtId="0" fontId="19" fillId="0" borderId="15" xfId="1" applyFont="1" applyBorder="1" applyAlignment="1">
      <alignment horizontal="center" vertical="center"/>
    </xf>
    <xf numFmtId="2" fontId="19" fillId="0" borderId="15" xfId="1" applyNumberFormat="1" applyFont="1" applyBorder="1" applyAlignment="1">
      <alignment horizontal="center"/>
    </xf>
    <xf numFmtId="2" fontId="19" fillId="0" borderId="15" xfId="1" quotePrefix="1" applyNumberFormat="1" applyFont="1" applyBorder="1" applyAlignment="1">
      <alignment horizontal="center"/>
    </xf>
    <xf numFmtId="0" fontId="19" fillId="0" borderId="15" xfId="1" applyFont="1" applyBorder="1" applyAlignment="1">
      <alignment horizontal="center" vertical="center" wrapText="1"/>
    </xf>
    <xf numFmtId="0" fontId="20" fillId="0" borderId="15" xfId="1" applyFont="1" applyBorder="1" applyAlignment="1">
      <alignment horizontal="center" vertical="center" wrapText="1"/>
    </xf>
    <xf numFmtId="0" fontId="20" fillId="0" borderId="12" xfId="1" applyFont="1" applyBorder="1" applyAlignment="1">
      <alignment horizontal="center" vertical="center"/>
    </xf>
    <xf numFmtId="0" fontId="1" fillId="0" borderId="8" xfId="1" applyFont="1" applyBorder="1" applyAlignment="1">
      <alignment wrapText="1"/>
    </xf>
    <xf numFmtId="0" fontId="1" fillId="0" borderId="7" xfId="1" applyFont="1" applyBorder="1" applyAlignment="1">
      <alignment wrapText="1"/>
    </xf>
    <xf numFmtId="0" fontId="1" fillId="0" borderId="6" xfId="1" applyFont="1" applyBorder="1" applyAlignment="1">
      <alignment wrapText="1"/>
    </xf>
    <xf numFmtId="0" fontId="14" fillId="0" borderId="0" xfId="1" applyFont="1" applyBorder="1" applyAlignment="1">
      <alignment horizontal="right"/>
    </xf>
    <xf numFmtId="0" fontId="18" fillId="0" borderId="0" xfId="1" applyFont="1"/>
    <xf numFmtId="0" fontId="21" fillId="0" borderId="0" xfId="1" applyFont="1"/>
    <xf numFmtId="0" fontId="17" fillId="0" borderId="0" xfId="1" applyFont="1"/>
    <xf numFmtId="0" fontId="14" fillId="0" borderId="0" xfId="1" applyFont="1" applyAlignment="1">
      <alignment horizontal="right"/>
    </xf>
    <xf numFmtId="0" fontId="14" fillId="0" borderId="0" xfId="1" applyFont="1" applyAlignment="1">
      <alignment horizontal="center"/>
    </xf>
    <xf numFmtId="0" fontId="14" fillId="0" borderId="7" xfId="1" applyFont="1" applyBorder="1" applyAlignment="1">
      <alignment horizontal="center"/>
    </xf>
    <xf numFmtId="0" fontId="14" fillId="0" borderId="0" xfId="1" applyFont="1" applyFill="1"/>
    <xf numFmtId="0" fontId="17" fillId="0" borderId="0" xfId="1" applyFont="1" applyAlignment="1">
      <alignment horizontal="center"/>
    </xf>
    <xf numFmtId="0" fontId="17" fillId="0" borderId="7" xfId="1" applyFont="1" applyBorder="1" applyAlignment="1">
      <alignment horizontal="center"/>
    </xf>
    <xf numFmtId="0" fontId="17" fillId="0" borderId="0" xfId="1" applyFont="1" applyAlignment="1"/>
    <xf numFmtId="0" fontId="17" fillId="0" borderId="0" xfId="1" applyFont="1" applyAlignment="1">
      <alignment wrapText="1"/>
    </xf>
    <xf numFmtId="0" fontId="16" fillId="0" borderId="0" xfId="1" applyFont="1" applyBorder="1" applyAlignment="1"/>
    <xf numFmtId="0" fontId="17" fillId="0" borderId="0" xfId="1" applyFont="1" applyBorder="1" applyAlignment="1"/>
    <xf numFmtId="0" fontId="8" fillId="0" borderId="0" xfId="1" applyFont="1" applyFill="1" applyBorder="1" applyAlignment="1">
      <alignment horizontal="left" wrapText="1"/>
    </xf>
    <xf numFmtId="0" fontId="8" fillId="0" borderId="0" xfId="1" applyFont="1" applyBorder="1"/>
    <xf numFmtId="0" fontId="10" fillId="0" borderId="0" xfId="1" applyFont="1" applyBorder="1"/>
    <xf numFmtId="0" fontId="12" fillId="0" borderId="0" xfId="1" applyFont="1" applyBorder="1"/>
    <xf numFmtId="0" fontId="12" fillId="0" borderId="7" xfId="1" applyFont="1" applyBorder="1"/>
    <xf numFmtId="0" fontId="14" fillId="0" borderId="0" xfId="1" applyFont="1" applyAlignment="1"/>
    <xf numFmtId="0" fontId="8" fillId="0" borderId="0" xfId="1" applyFont="1" applyFill="1" applyAlignment="1">
      <alignment horizontal="left" wrapText="1"/>
    </xf>
    <xf numFmtId="0" fontId="8" fillId="0" borderId="0" xfId="1" applyFont="1" applyFill="1" applyAlignment="1">
      <alignment wrapText="1"/>
    </xf>
    <xf numFmtId="0" fontId="14" fillId="0" borderId="0" xfId="1" applyFont="1" applyFill="1" applyAlignment="1">
      <alignment horizontal="left" wrapText="1"/>
    </xf>
    <xf numFmtId="0" fontId="14" fillId="0" borderId="0" xfId="1" applyFont="1" applyFill="1" applyAlignment="1">
      <alignment wrapText="1"/>
    </xf>
    <xf numFmtId="0" fontId="23" fillId="0" borderId="0" xfId="3" applyFont="1"/>
    <xf numFmtId="0" fontId="23" fillId="0" borderId="0" xfId="3" applyFont="1" applyProtection="1">
      <protection locked="0"/>
    </xf>
    <xf numFmtId="0" fontId="24" fillId="0" borderId="0" xfId="3" applyFont="1" applyProtection="1">
      <protection locked="0"/>
    </xf>
    <xf numFmtId="0" fontId="8" fillId="0" borderId="0" xfId="3" applyFont="1" applyProtection="1">
      <protection locked="0"/>
    </xf>
    <xf numFmtId="0" fontId="8" fillId="0" borderId="0" xfId="3" applyFont="1" applyAlignment="1" applyProtection="1">
      <alignment horizontal="center"/>
      <protection locked="0"/>
    </xf>
    <xf numFmtId="0" fontId="27" fillId="0" borderId="10" xfId="3" applyFont="1" applyBorder="1" applyAlignment="1" applyProtection="1">
      <alignment horizontal="right" wrapText="1"/>
      <protection locked="0"/>
    </xf>
    <xf numFmtId="0" fontId="27" fillId="0" borderId="15" xfId="3" applyFont="1" applyBorder="1" applyAlignment="1" applyProtection="1">
      <alignment horizontal="right" wrapText="1"/>
      <protection locked="0"/>
    </xf>
    <xf numFmtId="0" fontId="28" fillId="0" borderId="19" xfId="3" applyFont="1" applyBorder="1" applyAlignment="1" applyProtection="1">
      <alignment horizontal="center" wrapText="1"/>
      <protection locked="0"/>
    </xf>
    <xf numFmtId="0" fontId="28" fillId="0" borderId="12" xfId="3" applyFont="1" applyBorder="1" applyAlignment="1" applyProtection="1">
      <alignment horizontal="center" wrapText="1"/>
      <protection locked="0"/>
    </xf>
    <xf numFmtId="0" fontId="28" fillId="0" borderId="14" xfId="3" applyFont="1" applyBorder="1" applyAlignment="1" applyProtection="1">
      <alignment horizontal="center" wrapText="1"/>
      <protection locked="0"/>
    </xf>
    <xf numFmtId="0" fontId="28" fillId="0" borderId="22" xfId="3" applyFont="1" applyBorder="1" applyAlignment="1" applyProtection="1">
      <alignment horizontal="center" wrapText="1"/>
      <protection locked="0"/>
    </xf>
    <xf numFmtId="0" fontId="28" fillId="0" borderId="20" xfId="3" applyFont="1" applyBorder="1" applyAlignment="1" applyProtection="1">
      <alignment horizontal="center" wrapText="1"/>
      <protection locked="0"/>
    </xf>
    <xf numFmtId="0" fontId="28" fillId="0" borderId="15" xfId="3" applyFont="1" applyBorder="1" applyAlignment="1" applyProtection="1">
      <alignment horizontal="center" wrapText="1"/>
      <protection locked="0"/>
    </xf>
    <xf numFmtId="0" fontId="28" fillId="0" borderId="21" xfId="3" applyFont="1" applyBorder="1" applyAlignment="1" applyProtection="1">
      <alignment horizontal="center" wrapText="1"/>
      <protection locked="0"/>
    </xf>
    <xf numFmtId="0" fontId="28" fillId="0" borderId="20" xfId="3" applyFont="1" applyBorder="1" applyAlignment="1" applyProtection="1">
      <alignment horizontal="center" vertical="center" wrapText="1"/>
      <protection locked="0"/>
    </xf>
    <xf numFmtId="0" fontId="28" fillId="0" borderId="12" xfId="3" applyFont="1" applyBorder="1" applyAlignment="1" applyProtection="1">
      <alignment horizontal="center" vertical="center" wrapText="1"/>
      <protection locked="0"/>
    </xf>
    <xf numFmtId="0" fontId="23" fillId="0" borderId="0" xfId="3" applyFont="1" applyAlignment="1" applyProtection="1">
      <alignment wrapText="1"/>
      <protection locked="0"/>
    </xf>
    <xf numFmtId="0" fontId="28" fillId="0" borderId="15" xfId="3" applyFont="1" applyBorder="1" applyAlignment="1" applyProtection="1">
      <alignment horizontal="center" vertical="center" wrapText="1"/>
      <protection locked="0"/>
    </xf>
    <xf numFmtId="0" fontId="23" fillId="0" borderId="0" xfId="3" applyFont="1" applyAlignment="1" applyProtection="1">
      <alignment horizontal="center"/>
      <protection locked="0"/>
    </xf>
    <xf numFmtId="0" fontId="28" fillId="0" borderId="21" xfId="3" applyFont="1" applyBorder="1" applyAlignment="1" applyProtection="1">
      <alignment horizontal="center" vertical="center" wrapText="1"/>
      <protection locked="0"/>
    </xf>
    <xf numFmtId="0" fontId="24" fillId="0" borderId="0" xfId="3" applyFont="1" applyAlignment="1" applyProtection="1">
      <alignment horizontal="center"/>
      <protection locked="0"/>
    </xf>
    <xf numFmtId="0" fontId="8" fillId="0" borderId="0" xfId="3" applyFont="1" applyAlignment="1" applyProtection="1">
      <alignment wrapText="1"/>
      <protection locked="0"/>
    </xf>
    <xf numFmtId="0" fontId="23" fillId="0" borderId="7" xfId="3" applyFont="1" applyBorder="1" applyProtection="1">
      <protection locked="0"/>
    </xf>
    <xf numFmtId="0" fontId="26" fillId="2" borderId="29" xfId="3" applyFont="1" applyFill="1" applyBorder="1" applyAlignment="1">
      <alignment horizontal="right" wrapText="1"/>
    </xf>
    <xf numFmtId="0" fontId="26" fillId="2" borderId="30" xfId="3" applyFont="1" applyFill="1" applyBorder="1" applyAlignment="1">
      <alignment horizontal="right" wrapText="1"/>
    </xf>
    <xf numFmtId="0" fontId="26" fillId="2" borderId="31" xfId="3" applyFont="1" applyFill="1" applyBorder="1" applyAlignment="1">
      <alignment horizontal="right" wrapText="1"/>
    </xf>
    <xf numFmtId="0" fontId="26" fillId="2" borderId="32" xfId="3" applyFont="1" applyFill="1" applyBorder="1" applyAlignment="1">
      <alignment horizontal="right" wrapText="1"/>
    </xf>
    <xf numFmtId="0" fontId="26" fillId="0" borderId="33" xfId="3" applyFont="1" applyBorder="1" applyAlignment="1" applyProtection="1">
      <alignment horizontal="left" wrapText="1"/>
      <protection locked="0"/>
    </xf>
    <xf numFmtId="1" fontId="15" fillId="2" borderId="16" xfId="3" applyNumberFormat="1" applyFont="1" applyFill="1" applyBorder="1" applyAlignment="1">
      <alignment horizontal="right" wrapText="1"/>
    </xf>
    <xf numFmtId="0" fontId="15" fillId="0" borderId="1" xfId="3" applyFont="1" applyBorder="1" applyAlignment="1" applyProtection="1">
      <alignment horizontal="right" wrapText="1"/>
      <protection locked="0"/>
    </xf>
    <xf numFmtId="0" fontId="15" fillId="0" borderId="10" xfId="3" applyFont="1" applyBorder="1" applyAlignment="1" applyProtection="1">
      <alignment horizontal="right" wrapText="1"/>
      <protection locked="0"/>
    </xf>
    <xf numFmtId="0" fontId="15" fillId="0" borderId="17" xfId="3" applyFont="1" applyBorder="1" applyAlignment="1" applyProtection="1">
      <alignment horizontal="right" wrapText="1"/>
      <protection locked="0"/>
    </xf>
    <xf numFmtId="1" fontId="15" fillId="2" borderId="19" xfId="3" applyNumberFormat="1" applyFont="1" applyFill="1" applyBorder="1" applyAlignment="1">
      <alignment horizontal="right" wrapText="1"/>
    </xf>
    <xf numFmtId="0" fontId="15" fillId="0" borderId="3" xfId="3" applyFont="1" applyBorder="1" applyAlignment="1" applyProtection="1">
      <alignment horizontal="right" wrapText="1"/>
      <protection locked="0"/>
    </xf>
    <xf numFmtId="0" fontId="15" fillId="0" borderId="18" xfId="3" applyFont="1" applyBorder="1" applyAlignment="1" applyProtection="1">
      <alignment horizontal="right" wrapText="1"/>
      <protection locked="0"/>
    </xf>
    <xf numFmtId="0" fontId="38" fillId="0" borderId="34" xfId="3" applyFont="1" applyBorder="1" applyAlignment="1">
      <alignment horizontal="left" wrapText="1"/>
    </xf>
    <xf numFmtId="0" fontId="15" fillId="0" borderId="12" xfId="3" applyFont="1" applyBorder="1" applyAlignment="1" applyProtection="1">
      <alignment horizontal="right" wrapText="1"/>
      <protection locked="0"/>
    </xf>
    <xf numFmtId="0" fontId="15" fillId="0" borderId="15" xfId="3" applyFont="1" applyBorder="1" applyAlignment="1" applyProtection="1">
      <alignment horizontal="right" wrapText="1"/>
      <protection locked="0"/>
    </xf>
    <xf numFmtId="0" fontId="15" fillId="0" borderId="21" xfId="3" applyFont="1" applyBorder="1" applyAlignment="1" applyProtection="1">
      <alignment horizontal="right" wrapText="1"/>
      <protection locked="0"/>
    </xf>
    <xf numFmtId="0" fontId="15" fillId="0" borderId="13" xfId="3" applyFont="1" applyBorder="1" applyAlignment="1" applyProtection="1">
      <alignment horizontal="right" wrapText="1"/>
      <protection locked="0"/>
    </xf>
    <xf numFmtId="0" fontId="15" fillId="0" borderId="20" xfId="3" applyFont="1" applyBorder="1" applyAlignment="1" applyProtection="1">
      <alignment horizontal="right" wrapText="1"/>
      <protection locked="0"/>
    </xf>
    <xf numFmtId="0" fontId="15" fillId="0" borderId="22" xfId="3" applyFont="1" applyBorder="1" applyAlignment="1">
      <alignment horizontal="left" wrapText="1"/>
    </xf>
    <xf numFmtId="0" fontId="8" fillId="0" borderId="0" xfId="3" applyFont="1" applyAlignment="1">
      <alignment horizontal="center" vertical="center" wrapText="1"/>
    </xf>
    <xf numFmtId="0" fontId="8" fillId="0" borderId="0" xfId="3" applyFont="1" applyAlignment="1">
      <alignment vertical="center" wrapText="1"/>
    </xf>
    <xf numFmtId="164" fontId="30" fillId="0" borderId="0" xfId="4" applyNumberFormat="1" applyFont="1" applyProtection="1">
      <protection locked="0"/>
    </xf>
    <xf numFmtId="164" fontId="31" fillId="0" borderId="0" xfId="4" applyNumberFormat="1" applyFont="1" applyAlignment="1" applyProtection="1">
      <alignment horizontal="center"/>
      <protection locked="0"/>
    </xf>
    <xf numFmtId="164" fontId="31" fillId="0" borderId="0" xfId="4" applyNumberFormat="1" applyFont="1" applyProtection="1">
      <protection locked="0"/>
    </xf>
    <xf numFmtId="0" fontId="23" fillId="0" borderId="0" xfId="5" applyFont="1" applyProtection="1">
      <protection locked="0"/>
    </xf>
    <xf numFmtId="0" fontId="28" fillId="0" borderId="0" xfId="5" applyFont="1" applyAlignment="1" applyProtection="1">
      <alignment horizontal="center" vertical="center"/>
      <protection locked="0"/>
    </xf>
    <xf numFmtId="0" fontId="23" fillId="0" borderId="0" xfId="5" applyFont="1" applyAlignment="1" applyProtection="1">
      <alignment vertical="center" wrapText="1"/>
      <protection locked="0"/>
    </xf>
    <xf numFmtId="0" fontId="8" fillId="0" borderId="14" xfId="3" applyFont="1" applyBorder="1" applyProtection="1">
      <protection locked="0"/>
    </xf>
    <xf numFmtId="164" fontId="31" fillId="0" borderId="0" xfId="4" applyNumberFormat="1" applyFont="1" applyAlignment="1" applyProtection="1">
      <alignment horizontal="right"/>
      <protection locked="0"/>
    </xf>
    <xf numFmtId="0" fontId="23" fillId="0" borderId="0" xfId="5" applyFont="1" applyAlignment="1" applyProtection="1">
      <alignment horizontal="right"/>
      <protection locked="0"/>
    </xf>
    <xf numFmtId="0" fontId="32" fillId="0" borderId="0" xfId="5" applyFont="1" applyAlignment="1" applyProtection="1">
      <alignment vertical="center" wrapText="1"/>
      <protection locked="0"/>
    </xf>
    <xf numFmtId="1" fontId="27" fillId="0" borderId="15" xfId="3" applyNumberFormat="1" applyFont="1" applyBorder="1" applyProtection="1">
      <protection locked="0"/>
    </xf>
    <xf numFmtId="0" fontId="8" fillId="0" borderId="15" xfId="3" applyFont="1" applyBorder="1" applyProtection="1">
      <protection locked="0"/>
    </xf>
    <xf numFmtId="1" fontId="8" fillId="0" borderId="15" xfId="3" applyNumberFormat="1" applyFont="1" applyBorder="1" applyProtection="1">
      <protection locked="0"/>
    </xf>
    <xf numFmtId="164" fontId="31" fillId="0" borderId="0" xfId="4" applyNumberFormat="1" applyFont="1" applyAlignment="1" applyProtection="1">
      <alignment horizontal="left"/>
      <protection locked="0"/>
    </xf>
    <xf numFmtId="0" fontId="32" fillId="0" borderId="0" xfId="5" applyFont="1" applyAlignment="1" applyProtection="1">
      <alignment wrapText="1"/>
      <protection locked="0"/>
    </xf>
    <xf numFmtId="1" fontId="27" fillId="0" borderId="0" xfId="3" applyNumberFormat="1" applyFont="1" applyProtection="1">
      <protection locked="0"/>
    </xf>
    <xf numFmtId="0" fontId="8" fillId="0" borderId="0" xfId="3" applyFont="1" applyAlignment="1" applyProtection="1">
      <alignment horizontal="right"/>
      <protection locked="0"/>
    </xf>
    <xf numFmtId="0" fontId="8" fillId="0" borderId="7" xfId="3" applyFont="1" applyBorder="1" applyAlignment="1" applyProtection="1">
      <alignment horizontal="left"/>
      <protection locked="0"/>
    </xf>
    <xf numFmtId="0" fontId="23" fillId="0" borderId="0" xfId="5" applyFont="1" applyAlignment="1" applyProtection="1">
      <alignment horizontal="center" vertical="center"/>
      <protection locked="0"/>
    </xf>
    <xf numFmtId="164" fontId="33" fillId="0" borderId="0" xfId="4" applyNumberFormat="1" applyFont="1" applyAlignment="1" applyProtection="1">
      <alignment horizontal="center"/>
      <protection locked="0"/>
    </xf>
    <xf numFmtId="0" fontId="28" fillId="0" borderId="0" xfId="3" applyFont="1" applyProtection="1">
      <protection locked="0"/>
    </xf>
    <xf numFmtId="0" fontId="28" fillId="0" borderId="0" xfId="6" applyFont="1" applyAlignment="1" applyProtection="1">
      <alignment horizontal="center" vertical="center" wrapText="1"/>
      <protection locked="0"/>
    </xf>
    <xf numFmtId="0" fontId="32" fillId="0" borderId="0" xfId="5" applyFont="1" applyAlignment="1" applyProtection="1">
      <alignment horizontal="center" vertical="center" wrapText="1"/>
      <protection locked="0"/>
    </xf>
    <xf numFmtId="0" fontId="23" fillId="0" borderId="0" xfId="5" applyFont="1" applyAlignment="1" applyProtection="1">
      <alignment horizontal="center" vertical="center" wrapText="1"/>
      <protection locked="0"/>
    </xf>
    <xf numFmtId="0" fontId="19" fillId="0" borderId="0" xfId="6" applyFont="1" applyAlignment="1" applyProtection="1">
      <alignment horizontal="center" vertical="center" wrapText="1"/>
      <protection locked="0"/>
    </xf>
    <xf numFmtId="0" fontId="35" fillId="0" borderId="0" xfId="3" applyFont="1" applyProtection="1">
      <protection locked="0"/>
    </xf>
    <xf numFmtId="0" fontId="8" fillId="0" borderId="0" xfId="3" applyFont="1" applyAlignment="1" applyProtection="1">
      <alignment horizontal="left"/>
      <protection locked="0"/>
    </xf>
    <xf numFmtId="0" fontId="36" fillId="0" borderId="0" xfId="7" applyFont="1" applyAlignment="1" applyProtection="1">
      <alignment horizontal="center" vertical="center" wrapText="1"/>
      <protection locked="0"/>
    </xf>
    <xf numFmtId="0" fontId="19" fillId="0" borderId="0" xfId="3" applyFont="1" applyProtection="1">
      <protection locked="0"/>
    </xf>
    <xf numFmtId="0" fontId="23" fillId="0" borderId="0" xfId="3" applyFont="1" applyAlignment="1">
      <alignment wrapText="1"/>
    </xf>
    <xf numFmtId="0" fontId="30" fillId="0" borderId="0" xfId="7" applyFont="1" applyProtection="1">
      <protection locked="0"/>
    </xf>
    <xf numFmtId="0" fontId="17" fillId="0" borderId="0" xfId="3" applyFont="1" applyAlignment="1" applyProtection="1">
      <alignment wrapText="1"/>
      <protection locked="0"/>
    </xf>
    <xf numFmtId="0" fontId="3" fillId="0" borderId="7" xfId="0" applyFont="1" applyBorder="1" applyAlignment="1">
      <alignment horizontal="center"/>
    </xf>
    <xf numFmtId="0" fontId="39" fillId="0" borderId="0" xfId="0" applyFont="1"/>
    <xf numFmtId="0" fontId="3" fillId="0" borderId="0" xfId="0" applyFont="1"/>
    <xf numFmtId="0" fontId="0" fillId="0" borderId="0" xfId="0" applyFill="1" applyBorder="1"/>
    <xf numFmtId="0" fontId="0" fillId="3" borderId="15" xfId="0" applyFill="1" applyBorder="1"/>
    <xf numFmtId="0" fontId="0" fillId="0" borderId="15" xfId="0" applyBorder="1"/>
    <xf numFmtId="0" fontId="0" fillId="0" borderId="15" xfId="0" applyBorder="1" applyAlignment="1">
      <alignment horizontal="right"/>
    </xf>
    <xf numFmtId="0" fontId="0" fillId="0" borderId="15" xfId="0" applyFill="1" applyBorder="1"/>
    <xf numFmtId="0" fontId="39" fillId="0" borderId="0" xfId="0" applyFont="1" applyBorder="1" applyAlignment="1">
      <alignment wrapText="1"/>
    </xf>
    <xf numFmtId="0" fontId="7" fillId="0" borderId="0" xfId="0" applyFont="1" applyBorder="1" applyAlignment="1"/>
    <xf numFmtId="0" fontId="7" fillId="0" borderId="0" xfId="0" applyFont="1" applyBorder="1"/>
    <xf numFmtId="0" fontId="7" fillId="0" borderId="0" xfId="0" applyFont="1" applyBorder="1" applyAlignment="1">
      <alignment horizontal="center" wrapText="1"/>
    </xf>
    <xf numFmtId="0" fontId="39" fillId="0" borderId="0" xfId="0" applyFont="1" applyBorder="1" applyAlignment="1"/>
    <xf numFmtId="0" fontId="7" fillId="0" borderId="0" xfId="0" applyFont="1" applyBorder="1" applyAlignment="1">
      <alignment horizontal="center"/>
    </xf>
    <xf numFmtId="0" fontId="39" fillId="0" borderId="0" xfId="0" applyFont="1" applyBorder="1" applyAlignment="1">
      <alignment horizontal="right"/>
    </xf>
    <xf numFmtId="0" fontId="39" fillId="0" borderId="0" xfId="0" applyFont="1" applyBorder="1" applyAlignment="1">
      <alignment horizontal="center"/>
    </xf>
    <xf numFmtId="2" fontId="0" fillId="3" borderId="15" xfId="0" applyNumberFormat="1" applyFill="1" applyBorder="1"/>
    <xf numFmtId="0" fontId="3" fillId="0" borderId="15" xfId="0" applyFont="1" applyBorder="1"/>
    <xf numFmtId="0" fontId="0" fillId="0" borderId="15" xfId="0" applyNumberFormat="1" applyFill="1" applyBorder="1"/>
    <xf numFmtId="0" fontId="1" fillId="0" borderId="15" xfId="0" applyFont="1" applyBorder="1"/>
    <xf numFmtId="0" fontId="3" fillId="0" borderId="15" xfId="0" applyNumberFormat="1" applyFont="1" applyFill="1" applyBorder="1"/>
    <xf numFmtId="0" fontId="3" fillId="0" borderId="15" xfId="0" applyFont="1" applyFill="1" applyBorder="1"/>
    <xf numFmtId="0" fontId="1" fillId="0" borderId="0" xfId="0" applyFont="1" applyBorder="1"/>
    <xf numFmtId="0" fontId="39" fillId="0" borderId="2" xfId="0" applyFont="1" applyBorder="1" applyAlignment="1">
      <alignment horizontal="center"/>
    </xf>
    <xf numFmtId="0" fontId="0" fillId="0" borderId="0" xfId="0" applyFill="1"/>
    <xf numFmtId="0" fontId="1" fillId="0" borderId="0" xfId="0" applyFont="1"/>
    <xf numFmtId="0" fontId="3" fillId="0" borderId="0" xfId="0" applyFont="1" applyAlignment="1">
      <alignment horizontal="center"/>
    </xf>
    <xf numFmtId="0" fontId="41" fillId="0" borderId="0" xfId="8" applyFill="1" applyProtection="1"/>
    <xf numFmtId="0" fontId="42" fillId="0" borderId="0" xfId="8" applyFont="1" applyFill="1" applyProtection="1"/>
    <xf numFmtId="0" fontId="42" fillId="0" borderId="0" xfId="8" applyFont="1" applyFill="1" applyAlignment="1" applyProtection="1">
      <alignment horizontal="center"/>
    </xf>
    <xf numFmtId="0" fontId="43" fillId="0" borderId="37" xfId="8" applyFont="1" applyFill="1" applyBorder="1" applyAlignment="1" applyProtection="1">
      <alignment horizontal="center" vertical="top"/>
    </xf>
    <xf numFmtId="0" fontId="44" fillId="0" borderId="0" xfId="8" applyFont="1" applyFill="1" applyAlignment="1" applyProtection="1">
      <alignment horizontal="center"/>
    </xf>
    <xf numFmtId="0" fontId="46" fillId="0" borderId="38" xfId="8" applyFont="1" applyFill="1" applyBorder="1" applyAlignment="1" applyProtection="1">
      <alignment horizontal="center" vertical="top"/>
    </xf>
    <xf numFmtId="0" fontId="42" fillId="0" borderId="38" xfId="8" applyFont="1" applyFill="1" applyBorder="1" applyProtection="1"/>
    <xf numFmtId="0" fontId="46" fillId="0" borderId="0" xfId="8" applyFont="1" applyFill="1" applyAlignment="1" applyProtection="1">
      <alignment horizontal="center" vertical="top"/>
    </xf>
    <xf numFmtId="0" fontId="42" fillId="0" borderId="38" xfId="8" applyFont="1" applyFill="1" applyBorder="1" applyAlignment="1" applyProtection="1">
      <alignment horizontal="center"/>
    </xf>
    <xf numFmtId="0" fontId="43" fillId="0" borderId="0" xfId="8" applyFont="1" applyFill="1" applyAlignment="1" applyProtection="1">
      <alignment horizontal="center" vertical="top"/>
    </xf>
    <xf numFmtId="0" fontId="42" fillId="0" borderId="38" xfId="8" applyFont="1" applyFill="1" applyBorder="1" applyProtection="1">
      <protection locked="0"/>
    </xf>
    <xf numFmtId="0" fontId="45" fillId="0" borderId="0" xfId="8" applyFont="1" applyFill="1" applyAlignment="1" applyProtection="1">
      <alignment vertical="top"/>
    </xf>
    <xf numFmtId="0" fontId="42" fillId="0" borderId="0" xfId="8" applyFont="1" applyFill="1" applyAlignment="1" applyProtection="1">
      <alignment vertical="center"/>
    </xf>
    <xf numFmtId="164" fontId="42" fillId="0" borderId="38" xfId="8" applyNumberFormat="1" applyFont="1" applyFill="1" applyBorder="1" applyAlignment="1" applyProtection="1">
      <alignment horizontal="right" vertical="center"/>
    </xf>
    <xf numFmtId="164" fontId="42" fillId="0" borderId="0" xfId="8" applyNumberFormat="1" applyFont="1" applyFill="1" applyAlignment="1" applyProtection="1">
      <alignment horizontal="right" vertical="center"/>
    </xf>
    <xf numFmtId="164" fontId="42" fillId="0" borderId="37" xfId="8" applyNumberFormat="1" applyFont="1" applyFill="1" applyBorder="1" applyAlignment="1" applyProtection="1">
      <alignment horizontal="right" vertical="center"/>
    </xf>
    <xf numFmtId="0" fontId="45" fillId="0" borderId="39" xfId="8" applyFont="1" applyFill="1" applyBorder="1" applyAlignment="1" applyProtection="1">
      <alignment horizontal="center" vertical="center" wrapText="1"/>
    </xf>
    <xf numFmtId="0" fontId="47" fillId="0" borderId="0" xfId="8" applyFont="1" applyFill="1" applyProtection="1"/>
    <xf numFmtId="2" fontId="42" fillId="4" borderId="40" xfId="8" applyNumberFormat="1" applyFont="1" applyFill="1" applyBorder="1" applyAlignment="1" applyProtection="1">
      <alignment horizontal="right" vertical="center"/>
    </xf>
    <xf numFmtId="0" fontId="47" fillId="0" borderId="41" xfId="8" applyFont="1" applyFill="1" applyBorder="1" applyProtection="1"/>
    <xf numFmtId="0" fontId="42" fillId="0" borderId="39" xfId="8" applyFont="1" applyFill="1" applyBorder="1" applyAlignment="1" applyProtection="1">
      <alignment horizontal="center"/>
    </xf>
    <xf numFmtId="0" fontId="42" fillId="0" borderId="41" xfId="8" applyFont="1" applyFill="1" applyBorder="1" applyProtection="1"/>
    <xf numFmtId="0" fontId="42" fillId="0" borderId="40" xfId="8" applyFont="1" applyFill="1" applyBorder="1" applyProtection="1"/>
    <xf numFmtId="0" fontId="42" fillId="0" borderId="39" xfId="8" applyFont="1" applyFill="1" applyBorder="1" applyProtection="1"/>
    <xf numFmtId="0" fontId="42" fillId="0" borderId="42" xfId="8" applyFont="1" applyFill="1" applyBorder="1" applyProtection="1"/>
    <xf numFmtId="2" fontId="42" fillId="0" borderId="40" xfId="8" applyNumberFormat="1" applyFont="1" applyFill="1" applyBorder="1" applyAlignment="1" applyProtection="1">
      <alignment horizontal="right" vertical="center" wrapText="1"/>
    </xf>
    <xf numFmtId="0" fontId="42" fillId="0" borderId="41" xfId="8" applyFont="1" applyFill="1" applyBorder="1" applyAlignment="1" applyProtection="1">
      <alignment vertical="top" wrapText="1"/>
    </xf>
    <xf numFmtId="0" fontId="42" fillId="0" borderId="40" xfId="8" applyFont="1" applyFill="1" applyBorder="1" applyAlignment="1" applyProtection="1">
      <alignment horizontal="center" vertical="top" wrapText="1"/>
    </xf>
    <xf numFmtId="0" fontId="42" fillId="0" borderId="40" xfId="8" applyFont="1" applyFill="1" applyBorder="1" applyAlignment="1" applyProtection="1">
      <alignment vertical="top" wrapText="1"/>
    </xf>
    <xf numFmtId="0" fontId="42" fillId="0" borderId="39" xfId="8" applyFont="1" applyFill="1" applyBorder="1" applyAlignment="1" applyProtection="1">
      <alignment vertical="top" wrapText="1"/>
    </xf>
    <xf numFmtId="0" fontId="42" fillId="0" borderId="42" xfId="8" applyFont="1" applyFill="1" applyBorder="1" applyAlignment="1" applyProtection="1">
      <alignment vertical="top" wrapText="1"/>
    </xf>
    <xf numFmtId="2" fontId="42" fillId="0" borderId="43" xfId="8" applyNumberFormat="1" applyFont="1" applyFill="1" applyBorder="1" applyAlignment="1" applyProtection="1">
      <alignment horizontal="right" vertical="center" wrapText="1"/>
    </xf>
    <xf numFmtId="2" fontId="42" fillId="0" borderId="44" xfId="8" applyNumberFormat="1" applyFont="1" applyFill="1" applyBorder="1" applyAlignment="1" applyProtection="1">
      <alignment horizontal="right" vertical="center" wrapText="1"/>
    </xf>
    <xf numFmtId="2" fontId="42" fillId="4" borderId="40" xfId="8" applyNumberFormat="1" applyFont="1" applyFill="1" applyBorder="1" applyAlignment="1" applyProtection="1">
      <alignment horizontal="right" vertical="center" wrapText="1"/>
    </xf>
    <xf numFmtId="0" fontId="42" fillId="0" borderId="44" xfId="8" applyFont="1" applyFill="1" applyBorder="1" applyAlignment="1" applyProtection="1">
      <alignment horizontal="center" vertical="top" wrapText="1"/>
    </xf>
    <xf numFmtId="0" fontId="42" fillId="0" borderId="44" xfId="8" applyFont="1" applyFill="1" applyBorder="1" applyAlignment="1" applyProtection="1">
      <alignment vertical="top" wrapText="1"/>
    </xf>
    <xf numFmtId="0" fontId="42" fillId="0" borderId="43" xfId="8" applyFont="1" applyFill="1" applyBorder="1" applyAlignment="1" applyProtection="1">
      <alignment vertical="top" wrapText="1"/>
    </xf>
    <xf numFmtId="0" fontId="42" fillId="0" borderId="45" xfId="8" applyFont="1" applyFill="1" applyBorder="1" applyAlignment="1" applyProtection="1">
      <alignment vertical="top" wrapText="1"/>
    </xf>
    <xf numFmtId="2" fontId="42" fillId="4" borderId="39" xfId="8" applyNumberFormat="1" applyFont="1" applyFill="1" applyBorder="1" applyAlignment="1" applyProtection="1">
      <alignment horizontal="right" vertical="center" wrapText="1"/>
    </xf>
    <xf numFmtId="2" fontId="42" fillId="4" borderId="42" xfId="8" applyNumberFormat="1" applyFont="1" applyFill="1" applyBorder="1" applyAlignment="1" applyProtection="1">
      <alignment horizontal="right" vertical="center" wrapText="1"/>
    </xf>
    <xf numFmtId="0" fontId="42" fillId="0" borderId="0" xfId="8" applyFont="1" applyFill="1" applyAlignment="1" applyProtection="1">
      <alignment vertical="top" wrapText="1"/>
    </xf>
    <xf numFmtId="2" fontId="42" fillId="4" borderId="46" xfId="8" applyNumberFormat="1" applyFont="1" applyFill="1" applyBorder="1" applyAlignment="1" applyProtection="1">
      <alignment horizontal="right" vertical="center" wrapText="1"/>
    </xf>
    <xf numFmtId="2" fontId="42" fillId="4" borderId="47" xfId="8" applyNumberFormat="1" applyFont="1" applyFill="1" applyBorder="1" applyAlignment="1" applyProtection="1">
      <alignment horizontal="right" vertical="center" wrapText="1"/>
    </xf>
    <xf numFmtId="2" fontId="42" fillId="4" borderId="48" xfId="8" applyNumberFormat="1" applyFont="1" applyFill="1" applyBorder="1" applyAlignment="1" applyProtection="1">
      <alignment horizontal="right" vertical="center" wrapText="1"/>
    </xf>
    <xf numFmtId="0" fontId="42" fillId="0" borderId="48" xfId="8" applyFont="1" applyFill="1" applyBorder="1" applyAlignment="1" applyProtection="1">
      <alignment horizontal="center" vertical="top" wrapText="1"/>
    </xf>
    <xf numFmtId="0" fontId="42" fillId="0" borderId="48" xfId="8" applyFont="1" applyFill="1" applyBorder="1" applyAlignment="1" applyProtection="1">
      <alignment vertical="top" wrapText="1"/>
    </xf>
    <xf numFmtId="0" fontId="42" fillId="0" borderId="46" xfId="8" applyFont="1" applyFill="1" applyBorder="1" applyAlignment="1" applyProtection="1">
      <alignment vertical="top" wrapText="1"/>
    </xf>
    <xf numFmtId="0" fontId="42" fillId="0" borderId="47" xfId="8" applyFont="1" applyFill="1" applyBorder="1" applyAlignment="1" applyProtection="1">
      <alignment vertical="top" wrapText="1"/>
    </xf>
    <xf numFmtId="0" fontId="42" fillId="0" borderId="39" xfId="8" applyFont="1" applyFill="1" applyBorder="1" applyAlignment="1" applyProtection="1">
      <alignment horizontal="center" vertical="top" wrapText="1"/>
    </xf>
    <xf numFmtId="0" fontId="42" fillId="0" borderId="49" xfId="8" applyFont="1" applyFill="1" applyBorder="1" applyAlignment="1" applyProtection="1">
      <alignment horizontal="center" vertical="top" wrapText="1"/>
    </xf>
    <xf numFmtId="0" fontId="42" fillId="0" borderId="37" xfId="8" applyFont="1" applyFill="1" applyBorder="1" applyAlignment="1" applyProtection="1">
      <alignment vertical="top" wrapText="1"/>
    </xf>
    <xf numFmtId="2" fontId="42" fillId="4" borderId="49" xfId="8" applyNumberFormat="1" applyFont="1" applyFill="1" applyBorder="1" applyAlignment="1" applyProtection="1">
      <alignment horizontal="right" vertical="center" wrapText="1"/>
    </xf>
    <xf numFmtId="2" fontId="42" fillId="4" borderId="37" xfId="8" applyNumberFormat="1" applyFont="1" applyFill="1" applyBorder="1" applyAlignment="1" applyProtection="1">
      <alignment horizontal="right" vertical="center" wrapText="1"/>
    </xf>
    <xf numFmtId="2" fontId="42" fillId="4" borderId="50" xfId="8" applyNumberFormat="1" applyFont="1" applyFill="1" applyBorder="1" applyAlignment="1" applyProtection="1">
      <alignment horizontal="right" vertical="center" wrapText="1"/>
    </xf>
    <xf numFmtId="0" fontId="42" fillId="0" borderId="50" xfId="8" applyFont="1" applyFill="1" applyBorder="1" applyAlignment="1" applyProtection="1">
      <alignment horizontal="center" vertical="top" wrapText="1"/>
    </xf>
    <xf numFmtId="0" fontId="42" fillId="0" borderId="49" xfId="8" applyFont="1" applyFill="1" applyBorder="1" applyAlignment="1" applyProtection="1">
      <alignment vertical="top" wrapText="1"/>
    </xf>
    <xf numFmtId="2" fontId="42" fillId="0" borderId="50" xfId="8" applyNumberFormat="1" applyFont="1" applyFill="1" applyBorder="1" applyAlignment="1" applyProtection="1">
      <alignment horizontal="right" vertical="center" wrapText="1"/>
    </xf>
    <xf numFmtId="2" fontId="42" fillId="0" borderId="37" xfId="8" applyNumberFormat="1" applyFont="1" applyFill="1" applyBorder="1" applyAlignment="1" applyProtection="1">
      <alignment horizontal="right" vertical="center" wrapText="1"/>
    </xf>
    <xf numFmtId="164" fontId="42" fillId="5" borderId="40" xfId="8" applyNumberFormat="1" applyFont="1" applyFill="1" applyBorder="1" applyAlignment="1" applyProtection="1">
      <alignment horizontal="right" vertical="center" wrapText="1"/>
    </xf>
    <xf numFmtId="2" fontId="42" fillId="4" borderId="41" xfId="8" applyNumberFormat="1" applyFont="1" applyFill="1" applyBorder="1" applyAlignment="1" applyProtection="1">
      <alignment horizontal="right" vertical="center" wrapText="1"/>
    </xf>
    <xf numFmtId="2" fontId="42" fillId="4" borderId="38" xfId="8" applyNumberFormat="1" applyFont="1" applyFill="1" applyBorder="1" applyAlignment="1" applyProtection="1">
      <alignment horizontal="right" vertical="center" wrapText="1"/>
    </xf>
    <xf numFmtId="0" fontId="42" fillId="0" borderId="50" xfId="8" applyFont="1" applyFill="1" applyBorder="1" applyAlignment="1" applyProtection="1">
      <alignment vertical="top" wrapText="1"/>
    </xf>
    <xf numFmtId="2" fontId="42" fillId="0" borderId="39" xfId="8" applyNumberFormat="1" applyFont="1" applyFill="1" applyBorder="1" applyAlignment="1" applyProtection="1">
      <alignment horizontal="right" vertical="center" wrapText="1"/>
    </xf>
    <xf numFmtId="0" fontId="42" fillId="0" borderId="51" xfId="8" applyFont="1" applyFill="1" applyBorder="1" applyAlignment="1" applyProtection="1">
      <alignment vertical="top" wrapText="1"/>
    </xf>
    <xf numFmtId="0" fontId="47" fillId="0" borderId="41" xfId="8" applyFont="1" applyFill="1" applyBorder="1" applyAlignment="1" applyProtection="1">
      <alignment vertical="top" wrapText="1"/>
    </xf>
    <xf numFmtId="0" fontId="47" fillId="0" borderId="40" xfId="8" applyFont="1" applyFill="1" applyBorder="1" applyAlignment="1" applyProtection="1">
      <alignment horizontal="center" vertical="top" wrapText="1"/>
    </xf>
    <xf numFmtId="0" fontId="47" fillId="0" borderId="40" xfId="8" applyFont="1" applyFill="1" applyBorder="1" applyAlignment="1" applyProtection="1">
      <alignment vertical="top" wrapText="1"/>
    </xf>
    <xf numFmtId="0" fontId="47" fillId="0" borderId="39" xfId="8" applyFont="1" applyFill="1" applyBorder="1" applyAlignment="1" applyProtection="1">
      <alignment vertical="top" wrapText="1"/>
    </xf>
    <xf numFmtId="0" fontId="47" fillId="0" borderId="47" xfId="8" applyFont="1" applyFill="1" applyBorder="1" applyAlignment="1" applyProtection="1">
      <alignment vertical="top" wrapText="1"/>
    </xf>
    <xf numFmtId="0" fontId="48" fillId="0" borderId="40" xfId="8" applyFont="1" applyFill="1" applyBorder="1" applyAlignment="1" applyProtection="1">
      <alignment horizontal="center" vertical="top" wrapText="1"/>
    </xf>
    <xf numFmtId="0" fontId="48" fillId="0" borderId="40" xfId="8" applyFont="1" applyFill="1" applyBorder="1" applyAlignment="1" applyProtection="1">
      <alignment vertical="top" wrapText="1"/>
    </xf>
    <xf numFmtId="0" fontId="42" fillId="0" borderId="38" xfId="8" applyFont="1" applyFill="1" applyBorder="1" applyAlignment="1" applyProtection="1">
      <alignment vertical="top" wrapText="1"/>
    </xf>
    <xf numFmtId="2" fontId="42" fillId="0" borderId="49" xfId="8" applyNumberFormat="1" applyFont="1" applyFill="1" applyBorder="1" applyAlignment="1" applyProtection="1">
      <alignment horizontal="right" vertical="center" wrapText="1"/>
    </xf>
    <xf numFmtId="0" fontId="49" fillId="0" borderId="50" xfId="8" applyFont="1" applyFill="1" applyBorder="1" applyAlignment="1" applyProtection="1">
      <alignment horizontal="center" vertical="top" wrapText="1"/>
    </xf>
    <xf numFmtId="2" fontId="42" fillId="4" borderId="51" xfId="8" applyNumberFormat="1" applyFont="1" applyFill="1" applyBorder="1" applyAlignment="1" applyProtection="1">
      <alignment horizontal="right" vertical="center" wrapText="1"/>
    </xf>
    <xf numFmtId="0" fontId="42" fillId="0" borderId="41" xfId="8" applyFont="1" applyFill="1" applyBorder="1" applyAlignment="1" applyProtection="1">
      <alignment vertical="center" wrapText="1"/>
    </xf>
    <xf numFmtId="164" fontId="42" fillId="6" borderId="48" xfId="8" applyNumberFormat="1" applyFont="1" applyFill="1" applyBorder="1" applyAlignment="1" applyProtection="1">
      <alignment horizontal="right" vertical="center" wrapText="1"/>
    </xf>
    <xf numFmtId="2" fontId="42" fillId="4" borderId="44" xfId="8" applyNumberFormat="1" applyFont="1" applyFill="1" applyBorder="1" applyAlignment="1" applyProtection="1">
      <alignment horizontal="right" vertical="center" wrapText="1"/>
    </xf>
    <xf numFmtId="2" fontId="42" fillId="4" borderId="43" xfId="8" applyNumberFormat="1" applyFont="1" applyFill="1" applyBorder="1" applyAlignment="1" applyProtection="1">
      <alignment horizontal="right" vertical="center" wrapText="1"/>
    </xf>
    <xf numFmtId="2" fontId="42" fillId="4" borderId="45" xfId="8" applyNumberFormat="1" applyFont="1" applyFill="1" applyBorder="1" applyAlignment="1" applyProtection="1">
      <alignment horizontal="right" vertical="center" wrapText="1"/>
    </xf>
    <xf numFmtId="2" fontId="42" fillId="0" borderId="48" xfId="8" applyNumberFormat="1" applyFont="1" applyFill="1" applyBorder="1" applyAlignment="1" applyProtection="1">
      <alignment horizontal="right" vertical="center" wrapText="1"/>
    </xf>
    <xf numFmtId="0" fontId="42" fillId="0" borderId="41" xfId="8" applyFont="1" applyFill="1" applyBorder="1" applyAlignment="1" applyProtection="1">
      <alignment horizontal="center" vertical="top" wrapText="1"/>
    </xf>
    <xf numFmtId="0" fontId="42" fillId="0" borderId="38" xfId="8" applyFont="1" applyFill="1" applyBorder="1" applyAlignment="1" applyProtection="1">
      <alignment horizontal="center" vertical="top" wrapText="1"/>
    </xf>
    <xf numFmtId="0" fontId="47" fillId="0" borderId="38" xfId="8" applyFont="1" applyFill="1" applyBorder="1" applyAlignment="1" applyProtection="1">
      <alignment vertical="center" wrapText="1"/>
    </xf>
    <xf numFmtId="0" fontId="47" fillId="0" borderId="48" xfId="8" applyFont="1" applyFill="1" applyBorder="1" applyAlignment="1" applyProtection="1">
      <alignment horizontal="center" vertical="top" wrapText="1"/>
    </xf>
    <xf numFmtId="0" fontId="47" fillId="0" borderId="48" xfId="8" applyFont="1" applyFill="1" applyBorder="1" applyAlignment="1" applyProtection="1">
      <alignment vertical="top" wrapText="1"/>
    </xf>
    <xf numFmtId="0" fontId="47" fillId="0" borderId="46" xfId="8" applyFont="1" applyFill="1" applyBorder="1" applyAlignment="1" applyProtection="1">
      <alignment vertical="top" wrapText="1"/>
    </xf>
    <xf numFmtId="0" fontId="47" fillId="0" borderId="42" xfId="8" applyFont="1" applyFill="1" applyBorder="1" applyAlignment="1" applyProtection="1">
      <alignment vertical="top" wrapText="1"/>
    </xf>
    <xf numFmtId="0" fontId="47" fillId="0" borderId="41" xfId="8" applyFont="1" applyFill="1" applyBorder="1" applyAlignment="1" applyProtection="1">
      <alignment vertical="center" wrapText="1"/>
    </xf>
    <xf numFmtId="1" fontId="42" fillId="0" borderId="39" xfId="8" applyNumberFormat="1" applyFont="1" applyFill="1" applyBorder="1" applyAlignment="1" applyProtection="1">
      <alignment horizontal="right" vertical="center" wrapText="1"/>
    </xf>
    <xf numFmtId="2" fontId="42" fillId="0" borderId="46" xfId="8" applyNumberFormat="1" applyFont="1" applyFill="1" applyBorder="1" applyAlignment="1" applyProtection="1">
      <alignment horizontal="right" vertical="center" wrapText="1"/>
    </xf>
    <xf numFmtId="2" fontId="42" fillId="0" borderId="51" xfId="8" applyNumberFormat="1" applyFont="1" applyFill="1" applyBorder="1" applyAlignment="1" applyProtection="1">
      <alignment horizontal="right" vertical="center" wrapText="1"/>
    </xf>
    <xf numFmtId="0" fontId="47" fillId="0" borderId="38" xfId="8" applyFont="1" applyFill="1" applyBorder="1" applyAlignment="1" applyProtection="1">
      <alignment vertical="top" wrapText="1"/>
    </xf>
    <xf numFmtId="0" fontId="42" fillId="0" borderId="46" xfId="8" applyFont="1" applyFill="1" applyBorder="1" applyAlignment="1" applyProtection="1">
      <alignment horizontal="center" vertical="top" wrapText="1"/>
    </xf>
    <xf numFmtId="2" fontId="42" fillId="4" borderId="39" xfId="8" applyNumberFormat="1" applyFont="1" applyFill="1" applyBorder="1" applyAlignment="1" applyProtection="1">
      <alignment horizontal="right" vertical="center"/>
    </xf>
    <xf numFmtId="2" fontId="42" fillId="4" borderId="42" xfId="8" applyNumberFormat="1" applyFont="1" applyFill="1" applyBorder="1" applyAlignment="1" applyProtection="1">
      <alignment horizontal="right" vertical="center"/>
    </xf>
    <xf numFmtId="0" fontId="42" fillId="0" borderId="43" xfId="8" applyFont="1" applyFill="1" applyBorder="1" applyAlignment="1" applyProtection="1">
      <alignment horizontal="center" vertical="top" wrapText="1"/>
    </xf>
    <xf numFmtId="0" fontId="47" fillId="0" borderId="39" xfId="8" applyFont="1" applyFill="1" applyBorder="1" applyAlignment="1" applyProtection="1">
      <alignment horizontal="center" vertical="top" wrapText="1"/>
    </xf>
    <xf numFmtId="0" fontId="50" fillId="0" borderId="0" xfId="8" applyFont="1" applyFill="1" applyAlignment="1" applyProtection="1">
      <alignment horizontal="justify" vertical="center"/>
    </xf>
    <xf numFmtId="0" fontId="42" fillId="0" borderId="0" xfId="8" applyFont="1" applyFill="1" applyAlignment="1" applyProtection="1">
      <alignment vertical="top"/>
    </xf>
    <xf numFmtId="0" fontId="47" fillId="0" borderId="46" xfId="8" applyFont="1" applyFill="1" applyBorder="1" applyAlignment="1" applyProtection="1">
      <alignment vertical="center" wrapText="1"/>
    </xf>
    <xf numFmtId="0" fontId="47" fillId="0" borderId="47" xfId="8" applyFont="1" applyFill="1" applyBorder="1" applyAlignment="1" applyProtection="1">
      <alignment vertical="center" wrapText="1"/>
    </xf>
    <xf numFmtId="0" fontId="42" fillId="0" borderId="41" xfId="8" applyFont="1" applyFill="1" applyBorder="1" applyAlignment="1" applyProtection="1">
      <alignment horizontal="left" vertical="top" wrapText="1"/>
    </xf>
    <xf numFmtId="1" fontId="42" fillId="0" borderId="40" xfId="8" applyNumberFormat="1" applyFont="1" applyFill="1" applyBorder="1" applyAlignment="1" applyProtection="1">
      <alignment horizontal="center" vertical="top" wrapText="1"/>
    </xf>
    <xf numFmtId="1" fontId="51" fillId="0" borderId="48" xfId="8" applyNumberFormat="1" applyFont="1" applyFill="1" applyBorder="1" applyAlignment="1" applyProtection="1">
      <alignment horizontal="center" vertical="center" wrapText="1"/>
    </xf>
    <xf numFmtId="49" fontId="51" fillId="0" borderId="39" xfId="8" applyNumberFormat="1" applyFont="1" applyFill="1" applyBorder="1" applyAlignment="1" applyProtection="1">
      <alignment horizontal="center" vertical="center" wrapText="1"/>
    </xf>
    <xf numFmtId="49" fontId="51" fillId="0" borderId="40" xfId="8" applyNumberFormat="1" applyFont="1" applyFill="1" applyBorder="1" applyAlignment="1" applyProtection="1">
      <alignment horizontal="center" vertical="center" wrapText="1"/>
    </xf>
    <xf numFmtId="0" fontId="51" fillId="0" borderId="48" xfId="8" applyFont="1" applyFill="1" applyBorder="1" applyAlignment="1" applyProtection="1">
      <alignment horizontal="center" vertical="center" wrapText="1"/>
    </xf>
    <xf numFmtId="0" fontId="51" fillId="0" borderId="39" xfId="8" applyFont="1" applyFill="1" applyBorder="1" applyAlignment="1" applyProtection="1">
      <alignment horizontal="center" vertical="center" wrapText="1"/>
    </xf>
    <xf numFmtId="49" fontId="53" fillId="0" borderId="48" xfId="8" applyNumberFormat="1" applyFont="1" applyFill="1" applyBorder="1" applyAlignment="1" applyProtection="1">
      <alignment horizontal="center" vertical="center" wrapText="1"/>
    </xf>
    <xf numFmtId="49" fontId="53" fillId="0" borderId="39" xfId="8" applyNumberFormat="1" applyFont="1" applyFill="1" applyBorder="1" applyAlignment="1" applyProtection="1">
      <alignment horizontal="center" vertical="center" wrapText="1"/>
    </xf>
    <xf numFmtId="0" fontId="42" fillId="0" borderId="0" xfId="8" applyFont="1" applyFill="1" applyAlignment="1" applyProtection="1">
      <alignment horizontal="center" vertical="center"/>
    </xf>
    <xf numFmtId="164" fontId="45" fillId="0" borderId="38" xfId="8" applyNumberFormat="1" applyFont="1" applyFill="1" applyBorder="1" applyAlignment="1" applyProtection="1">
      <alignment horizontal="right"/>
    </xf>
    <xf numFmtId="0" fontId="44" fillId="0" borderId="38" xfId="8" applyFont="1" applyFill="1" applyBorder="1" applyAlignment="1" applyProtection="1">
      <alignment horizontal="center"/>
    </xf>
    <xf numFmtId="0" fontId="56" fillId="0" borderId="38" xfId="8" applyFont="1" applyFill="1" applyBorder="1" applyAlignment="1" applyProtection="1">
      <alignment horizontal="center"/>
    </xf>
    <xf numFmtId="0" fontId="56" fillId="0" borderId="38" xfId="8" applyFont="1" applyFill="1" applyBorder="1" applyProtection="1"/>
    <xf numFmtId="0" fontId="57" fillId="0" borderId="0" xfId="8" applyFont="1" applyFill="1" applyAlignment="1" applyProtection="1">
      <alignment horizontal="center" vertical="center" wrapText="1"/>
    </xf>
    <xf numFmtId="3" fontId="42" fillId="0" borderId="39" xfId="8" applyNumberFormat="1" applyFont="1" applyFill="1" applyBorder="1" applyAlignment="1" applyProtection="1">
      <alignment horizontal="left"/>
    </xf>
    <xf numFmtId="3" fontId="42" fillId="0" borderId="40" xfId="8" applyNumberFormat="1" applyFont="1" applyFill="1" applyBorder="1" applyAlignment="1" applyProtection="1">
      <alignment horizontal="left"/>
    </xf>
    <xf numFmtId="3" fontId="42" fillId="0" borderId="46" xfId="8" applyNumberFormat="1" applyFont="1" applyFill="1" applyBorder="1" applyAlignment="1" applyProtection="1">
      <alignment horizontal="left"/>
      <protection locked="0"/>
    </xf>
    <xf numFmtId="3" fontId="42" fillId="0" borderId="39" xfId="8" applyNumberFormat="1" applyFont="1" applyFill="1" applyBorder="1" applyProtection="1"/>
    <xf numFmtId="0" fontId="45" fillId="0" borderId="37" xfId="8" applyFont="1" applyFill="1" applyBorder="1" applyAlignment="1" applyProtection="1">
      <alignment horizontal="right"/>
    </xf>
    <xf numFmtId="0" fontId="45" fillId="0" borderId="44" xfId="8" applyFont="1" applyFill="1" applyBorder="1" applyAlignment="1" applyProtection="1">
      <alignment horizontal="right"/>
    </xf>
    <xf numFmtId="3" fontId="42" fillId="0" borderId="49" xfId="8" applyNumberFormat="1" applyFont="1" applyFill="1" applyBorder="1" applyProtection="1"/>
    <xf numFmtId="0" fontId="45" fillId="0" borderId="0" xfId="8" applyFont="1" applyFill="1" applyAlignment="1" applyProtection="1">
      <alignment horizontal="right"/>
    </xf>
    <xf numFmtId="0" fontId="45" fillId="0" borderId="0" xfId="8" applyFont="1" applyFill="1" applyAlignment="1" applyProtection="1">
      <alignment horizontal="center"/>
    </xf>
    <xf numFmtId="1" fontId="42" fillId="0" borderId="39" xfId="8" applyNumberFormat="1" applyFont="1" applyFill="1" applyBorder="1" applyProtection="1"/>
    <xf numFmtId="164" fontId="45" fillId="0" borderId="0" xfId="8" applyNumberFormat="1" applyFont="1" applyFill="1" applyAlignment="1" applyProtection="1">
      <alignment horizontal="right"/>
    </xf>
    <xf numFmtId="0" fontId="58" fillId="0" borderId="0" xfId="8" applyFont="1" applyFill="1" applyAlignment="1" applyProtection="1">
      <alignment horizontal="center"/>
    </xf>
    <xf numFmtId="0" fontId="45" fillId="0" borderId="0" xfId="8" applyFont="1" applyFill="1" applyProtection="1"/>
    <xf numFmtId="0" fontId="45" fillId="0" borderId="0" xfId="8" applyFont="1" applyFill="1" applyAlignment="1" applyProtection="1">
      <alignment horizontal="left"/>
    </xf>
    <xf numFmtId="164" fontId="45" fillId="0" borderId="0" xfId="8" applyNumberFormat="1" applyFont="1" applyFill="1" applyAlignment="1" applyProtection="1">
      <alignment horizontal="left"/>
    </xf>
    <xf numFmtId="0" fontId="51" fillId="0" borderId="0" xfId="8" applyFont="1" applyFill="1" applyAlignment="1" applyProtection="1">
      <alignment horizontal="center" wrapText="1"/>
    </xf>
    <xf numFmtId="0" fontId="44" fillId="0" borderId="0" xfId="8" applyFont="1" applyFill="1" applyAlignment="1" applyProtection="1">
      <alignment wrapText="1"/>
    </xf>
    <xf numFmtId="164" fontId="51" fillId="0" borderId="0" xfId="8" applyNumberFormat="1" applyFont="1" applyFill="1" applyAlignment="1" applyProtection="1">
      <alignment horizontal="left" vertical="center"/>
    </xf>
    <xf numFmtId="164" fontId="51" fillId="0" borderId="0" xfId="8" applyNumberFormat="1" applyFont="1" applyFill="1" applyAlignment="1" applyProtection="1">
      <alignment horizontal="left" vertical="center" wrapText="1"/>
    </xf>
    <xf numFmtId="0" fontId="61" fillId="0" borderId="0" xfId="8" applyFont="1" applyFill="1" applyProtection="1"/>
    <xf numFmtId="0" fontId="45" fillId="0" borderId="0" xfId="8" applyFont="1" applyFill="1" applyAlignment="1" applyProtection="1">
      <alignment horizontal="center" vertical="top"/>
    </xf>
    <xf numFmtId="0" fontId="41" fillId="0" borderId="0" xfId="8" applyFill="1" applyAlignment="1" applyProtection="1">
      <alignment wrapText="1"/>
    </xf>
    <xf numFmtId="0" fontId="63" fillId="0" borderId="0" xfId="8" applyFont="1" applyFill="1" applyAlignment="1" applyProtection="1">
      <alignment horizontal="center" vertical="center"/>
    </xf>
    <xf numFmtId="0" fontId="64" fillId="0" borderId="0" xfId="8" applyFont="1" applyFill="1" applyProtection="1"/>
    <xf numFmtId="0" fontId="45" fillId="0" borderId="0" xfId="8" applyFont="1" applyFill="1" applyAlignment="1" applyProtection="1">
      <alignment vertical="center"/>
    </xf>
    <xf numFmtId="0" fontId="51" fillId="0" borderId="0" xfId="8" applyFont="1" applyFill="1" applyProtection="1"/>
    <xf numFmtId="0" fontId="51" fillId="0" borderId="0" xfId="8" applyFont="1" applyFill="1" applyAlignment="1" applyProtection="1">
      <alignment vertical="center"/>
    </xf>
    <xf numFmtId="164" fontId="51" fillId="0" borderId="0" xfId="8" applyNumberFormat="1" applyFont="1" applyFill="1" applyAlignment="1" applyProtection="1">
      <alignment horizontal="right" vertical="center"/>
    </xf>
    <xf numFmtId="0" fontId="41" fillId="0" borderId="0" xfId="8" applyFill="1" applyAlignment="1" applyProtection="1">
      <alignment vertical="center"/>
    </xf>
    <xf numFmtId="0" fontId="51" fillId="0" borderId="0" xfId="8" applyFont="1" applyFill="1" applyAlignment="1" applyProtection="1">
      <alignment horizontal="right" vertical="center"/>
    </xf>
    <xf numFmtId="0" fontId="65" fillId="0" borderId="0" xfId="9" applyFill="1" applyProtection="1"/>
    <xf numFmtId="0" fontId="42" fillId="0" borderId="0" xfId="9" applyFont="1" applyFill="1" applyProtection="1"/>
    <xf numFmtId="0" fontId="42" fillId="0" borderId="0" xfId="9" applyFont="1" applyFill="1" applyAlignment="1" applyProtection="1">
      <alignment horizontal="center"/>
    </xf>
    <xf numFmtId="0" fontId="66" fillId="0" borderId="37" xfId="9" applyFont="1" applyFill="1" applyBorder="1" applyAlignment="1" applyProtection="1">
      <alignment horizontal="center" vertical="top"/>
    </xf>
    <xf numFmtId="0" fontId="67" fillId="0" borderId="0" xfId="9" applyFont="1" applyFill="1" applyAlignment="1" applyProtection="1">
      <alignment horizontal="center"/>
    </xf>
    <xf numFmtId="0" fontId="68" fillId="0" borderId="38" xfId="9" applyFont="1" applyFill="1" applyBorder="1" applyAlignment="1" applyProtection="1">
      <alignment horizontal="center" vertical="top"/>
    </xf>
    <xf numFmtId="0" fontId="42" fillId="0" borderId="38" xfId="9" applyFont="1" applyFill="1" applyBorder="1" applyProtection="1"/>
    <xf numFmtId="0" fontId="68" fillId="0" borderId="0" xfId="9" applyFont="1" applyFill="1" applyAlignment="1" applyProtection="1">
      <alignment horizontal="center" vertical="top"/>
    </xf>
    <xf numFmtId="0" fontId="42" fillId="0" borderId="38" xfId="9" applyFont="1" applyFill="1" applyBorder="1" applyAlignment="1" applyProtection="1">
      <alignment horizontal="center"/>
    </xf>
    <xf numFmtId="0" fontId="66" fillId="0" borderId="0" xfId="9" applyFont="1" applyFill="1" applyAlignment="1" applyProtection="1">
      <alignment horizontal="center" vertical="top"/>
    </xf>
    <xf numFmtId="0" fontId="42" fillId="0" borderId="38" xfId="9" applyFont="1" applyFill="1" applyBorder="1" applyProtection="1">
      <protection locked="0"/>
    </xf>
    <xf numFmtId="0" fontId="45" fillId="0" borderId="0" xfId="9" applyFont="1" applyFill="1" applyAlignment="1" applyProtection="1">
      <alignment vertical="top"/>
    </xf>
    <xf numFmtId="0" fontId="42" fillId="0" borderId="0" xfId="9" applyFont="1" applyFill="1" applyAlignment="1" applyProtection="1">
      <alignment vertical="center"/>
    </xf>
    <xf numFmtId="164" fontId="42" fillId="0" borderId="38" xfId="9" applyNumberFormat="1" applyFont="1" applyFill="1" applyBorder="1" applyAlignment="1" applyProtection="1">
      <alignment horizontal="right" vertical="center"/>
    </xf>
    <xf numFmtId="164" fontId="42" fillId="0" borderId="0" xfId="9" applyNumberFormat="1" applyFont="1" applyFill="1" applyAlignment="1" applyProtection="1">
      <alignment horizontal="right" vertical="center"/>
    </xf>
    <xf numFmtId="164" fontId="42" fillId="0" borderId="37" xfId="9" applyNumberFormat="1" applyFont="1" applyFill="1" applyBorder="1" applyAlignment="1" applyProtection="1">
      <alignment horizontal="right" vertical="center"/>
    </xf>
    <xf numFmtId="0" fontId="45" fillId="0" borderId="39" xfId="9" applyFont="1" applyFill="1" applyBorder="1" applyAlignment="1" applyProtection="1">
      <alignment horizontal="center" vertical="center" wrapText="1"/>
    </xf>
    <xf numFmtId="0" fontId="47" fillId="0" borderId="0" xfId="9" applyFont="1" applyFill="1" applyProtection="1"/>
    <xf numFmtId="2" fontId="42" fillId="4" borderId="40" xfId="9" applyNumberFormat="1" applyFont="1" applyFill="1" applyBorder="1" applyAlignment="1" applyProtection="1">
      <alignment horizontal="right" vertical="center"/>
    </xf>
    <xf numFmtId="0" fontId="47" fillId="0" borderId="41" xfId="9" applyFont="1" applyFill="1" applyBorder="1" applyProtection="1"/>
    <xf numFmtId="0" fontId="42" fillId="0" borderId="39" xfId="9" applyFont="1" applyFill="1" applyBorder="1" applyAlignment="1" applyProtection="1">
      <alignment horizontal="center"/>
    </xf>
    <xf numFmtId="0" fontId="42" fillId="0" borderId="41" xfId="9" applyFont="1" applyFill="1" applyBorder="1" applyProtection="1"/>
    <xf numFmtId="0" fontId="42" fillId="0" borderId="40" xfId="9" applyFont="1" applyFill="1" applyBorder="1" applyProtection="1"/>
    <xf numFmtId="0" fontId="42" fillId="0" borderId="39" xfId="9" applyFont="1" applyFill="1" applyBorder="1" applyProtection="1"/>
    <xf numFmtId="0" fontId="42" fillId="0" borderId="42" xfId="9" applyFont="1" applyFill="1" applyBorder="1" applyProtection="1"/>
    <xf numFmtId="2" fontId="42" fillId="0" borderId="40" xfId="9" applyNumberFormat="1" applyFont="1" applyFill="1" applyBorder="1" applyAlignment="1" applyProtection="1">
      <alignment horizontal="right" vertical="center" wrapText="1"/>
    </xf>
    <xf numFmtId="0" fontId="42" fillId="0" borderId="41" xfId="9" applyFont="1" applyFill="1" applyBorder="1" applyAlignment="1" applyProtection="1">
      <alignment vertical="top" wrapText="1"/>
    </xf>
    <xf numFmtId="0" fontId="42" fillId="0" borderId="40" xfId="9" applyFont="1" applyFill="1" applyBorder="1" applyAlignment="1" applyProtection="1">
      <alignment horizontal="center" vertical="top" wrapText="1"/>
    </xf>
    <xf numFmtId="0" fontId="42" fillId="0" borderId="40" xfId="9" applyFont="1" applyFill="1" applyBorder="1" applyAlignment="1" applyProtection="1">
      <alignment vertical="top" wrapText="1"/>
    </xf>
    <xf numFmtId="0" fontId="42" fillId="0" borderId="39" xfId="9" applyFont="1" applyFill="1" applyBorder="1" applyAlignment="1" applyProtection="1">
      <alignment vertical="top" wrapText="1"/>
    </xf>
    <xf numFmtId="0" fontId="42" fillId="0" borderId="42" xfId="9" applyFont="1" applyFill="1" applyBorder="1" applyAlignment="1" applyProtection="1">
      <alignment vertical="top" wrapText="1"/>
    </xf>
    <xf numFmtId="2" fontId="42" fillId="0" borderId="43" xfId="9" applyNumberFormat="1" applyFont="1" applyFill="1" applyBorder="1" applyAlignment="1" applyProtection="1">
      <alignment horizontal="right" vertical="center" wrapText="1"/>
    </xf>
    <xf numFmtId="2" fontId="42" fillId="0" borderId="44" xfId="9" applyNumberFormat="1" applyFont="1" applyFill="1" applyBorder="1" applyAlignment="1" applyProtection="1">
      <alignment horizontal="right" vertical="center" wrapText="1"/>
    </xf>
    <xf numFmtId="2" fontId="42" fillId="4" borderId="40" xfId="9" applyNumberFormat="1" applyFont="1" applyFill="1" applyBorder="1" applyAlignment="1" applyProtection="1">
      <alignment horizontal="right" vertical="center" wrapText="1"/>
    </xf>
    <xf numFmtId="0" fontId="42" fillId="0" borderId="44" xfId="9" applyFont="1" applyFill="1" applyBorder="1" applyAlignment="1" applyProtection="1">
      <alignment horizontal="center" vertical="top" wrapText="1"/>
    </xf>
    <xf numFmtId="0" fontId="42" fillId="0" borderId="44" xfId="9" applyFont="1" applyFill="1" applyBorder="1" applyAlignment="1" applyProtection="1">
      <alignment vertical="top" wrapText="1"/>
    </xf>
    <xf numFmtId="0" fontId="42" fillId="0" borderId="43" xfId="9" applyFont="1" applyFill="1" applyBorder="1" applyAlignment="1" applyProtection="1">
      <alignment vertical="top" wrapText="1"/>
    </xf>
    <xf numFmtId="0" fontId="42" fillId="0" borderId="45" xfId="9" applyFont="1" applyFill="1" applyBorder="1" applyAlignment="1" applyProtection="1">
      <alignment vertical="top" wrapText="1"/>
    </xf>
    <xf numFmtId="2" fontId="42" fillId="4" borderId="39" xfId="9" applyNumberFormat="1" applyFont="1" applyFill="1" applyBorder="1" applyAlignment="1" applyProtection="1">
      <alignment horizontal="right" vertical="center" wrapText="1"/>
    </xf>
    <xf numFmtId="2" fontId="42" fillId="4" borderId="42" xfId="9" applyNumberFormat="1" applyFont="1" applyFill="1" applyBorder="1" applyAlignment="1" applyProtection="1">
      <alignment horizontal="right" vertical="center" wrapText="1"/>
    </xf>
    <xf numFmtId="0" fontId="42" fillId="0" borderId="0" xfId="9" applyFont="1" applyFill="1" applyAlignment="1" applyProtection="1">
      <alignment vertical="top" wrapText="1"/>
    </xf>
    <xf numFmtId="2" fontId="42" fillId="4" borderId="46" xfId="9" applyNumberFormat="1" applyFont="1" applyFill="1" applyBorder="1" applyAlignment="1" applyProtection="1">
      <alignment horizontal="right" vertical="center" wrapText="1"/>
    </xf>
    <xf numFmtId="2" fontId="42" fillId="4" borderId="47" xfId="9" applyNumberFormat="1" applyFont="1" applyFill="1" applyBorder="1" applyAlignment="1" applyProtection="1">
      <alignment horizontal="right" vertical="center" wrapText="1"/>
    </xf>
    <xf numFmtId="2" fontId="42" fillId="4" borderId="48" xfId="9" applyNumberFormat="1" applyFont="1" applyFill="1" applyBorder="1" applyAlignment="1" applyProtection="1">
      <alignment horizontal="right" vertical="center" wrapText="1"/>
    </xf>
    <xf numFmtId="0" fontId="42" fillId="0" borderId="48" xfId="9" applyFont="1" applyFill="1" applyBorder="1" applyAlignment="1" applyProtection="1">
      <alignment horizontal="center" vertical="top" wrapText="1"/>
    </xf>
    <xf numFmtId="0" fontId="42" fillId="0" borderId="48" xfId="9" applyFont="1" applyFill="1" applyBorder="1" applyAlignment="1" applyProtection="1">
      <alignment vertical="top" wrapText="1"/>
    </xf>
    <xf numFmtId="0" fontId="42" fillId="0" borderId="46" xfId="9" applyFont="1" applyFill="1" applyBorder="1" applyAlignment="1" applyProtection="1">
      <alignment vertical="top" wrapText="1"/>
    </xf>
    <xf numFmtId="0" fontId="42" fillId="0" borderId="47" xfId="9" applyFont="1" applyFill="1" applyBorder="1" applyAlignment="1" applyProtection="1">
      <alignment vertical="top" wrapText="1"/>
    </xf>
    <xf numFmtId="0" fontId="42" fillId="0" borderId="39" xfId="9" applyFont="1" applyFill="1" applyBorder="1" applyAlignment="1" applyProtection="1">
      <alignment horizontal="center" vertical="top" wrapText="1"/>
    </xf>
    <xf numFmtId="0" fontId="42" fillId="0" borderId="49" xfId="9" applyFont="1" applyFill="1" applyBorder="1" applyAlignment="1" applyProtection="1">
      <alignment horizontal="center" vertical="top" wrapText="1"/>
    </xf>
    <xf numFmtId="0" fontId="42" fillId="0" borderId="37" xfId="9" applyFont="1" applyFill="1" applyBorder="1" applyAlignment="1" applyProtection="1">
      <alignment vertical="top" wrapText="1"/>
    </xf>
    <xf numFmtId="2" fontId="42" fillId="4" borderId="49" xfId="9" applyNumberFormat="1" applyFont="1" applyFill="1" applyBorder="1" applyAlignment="1" applyProtection="1">
      <alignment horizontal="right" vertical="center" wrapText="1"/>
    </xf>
    <xf numFmtId="2" fontId="42" fillId="4" borderId="37" xfId="9" applyNumberFormat="1" applyFont="1" applyFill="1" applyBorder="1" applyAlignment="1" applyProtection="1">
      <alignment horizontal="right" vertical="center" wrapText="1"/>
    </xf>
    <xf numFmtId="2" fontId="42" fillId="4" borderId="50" xfId="9" applyNumberFormat="1" applyFont="1" applyFill="1" applyBorder="1" applyAlignment="1" applyProtection="1">
      <alignment horizontal="right" vertical="center" wrapText="1"/>
    </xf>
    <xf numFmtId="0" fontId="42" fillId="0" borderId="50" xfId="9" applyFont="1" applyFill="1" applyBorder="1" applyAlignment="1" applyProtection="1">
      <alignment horizontal="center" vertical="top" wrapText="1"/>
    </xf>
    <xf numFmtId="0" fontId="42" fillId="0" borderId="49" xfId="9" applyFont="1" applyFill="1" applyBorder="1" applyAlignment="1" applyProtection="1">
      <alignment vertical="top" wrapText="1"/>
    </xf>
    <xf numFmtId="2" fontId="42" fillId="0" borderId="50" xfId="9" applyNumberFormat="1" applyFont="1" applyFill="1" applyBorder="1" applyAlignment="1" applyProtection="1">
      <alignment horizontal="right" vertical="center" wrapText="1"/>
    </xf>
    <xf numFmtId="2" fontId="42" fillId="0" borderId="37" xfId="9" applyNumberFormat="1" applyFont="1" applyFill="1" applyBorder="1" applyAlignment="1" applyProtection="1">
      <alignment horizontal="right" vertical="center" wrapText="1"/>
    </xf>
    <xf numFmtId="164" fontId="42" fillId="5" borderId="40" xfId="9" applyNumberFormat="1" applyFont="1" applyFill="1" applyBorder="1" applyAlignment="1" applyProtection="1">
      <alignment horizontal="right" vertical="center" wrapText="1"/>
    </xf>
    <xf numFmtId="2" fontId="42" fillId="4" borderId="41" xfId="9" applyNumberFormat="1" applyFont="1" applyFill="1" applyBorder="1" applyAlignment="1" applyProtection="1">
      <alignment horizontal="right" vertical="center" wrapText="1"/>
    </xf>
    <xf numFmtId="2" fontId="42" fillId="4" borderId="38" xfId="9" applyNumberFormat="1" applyFont="1" applyFill="1" applyBorder="1" applyAlignment="1" applyProtection="1">
      <alignment horizontal="right" vertical="center" wrapText="1"/>
    </xf>
    <xf numFmtId="0" fontId="42" fillId="0" borderId="50" xfId="9" applyFont="1" applyFill="1" applyBorder="1" applyAlignment="1" applyProtection="1">
      <alignment vertical="top" wrapText="1"/>
    </xf>
    <xf numFmtId="2" fontId="42" fillId="0" borderId="39" xfId="9" applyNumberFormat="1" applyFont="1" applyFill="1" applyBorder="1" applyAlignment="1" applyProtection="1">
      <alignment horizontal="right" vertical="center" wrapText="1"/>
    </xf>
    <xf numFmtId="0" fontId="42" fillId="0" borderId="51" xfId="9" applyFont="1" applyFill="1" applyBorder="1" applyAlignment="1" applyProtection="1">
      <alignment vertical="top" wrapText="1"/>
    </xf>
    <xf numFmtId="0" fontId="47" fillId="0" borderId="41" xfId="9" applyFont="1" applyFill="1" applyBorder="1" applyAlignment="1" applyProtection="1">
      <alignment vertical="top" wrapText="1"/>
    </xf>
    <xf numFmtId="0" fontId="47" fillId="0" borderId="40" xfId="9" applyFont="1" applyFill="1" applyBorder="1" applyAlignment="1" applyProtection="1">
      <alignment horizontal="center" vertical="top" wrapText="1"/>
    </xf>
    <xf numFmtId="0" fontId="47" fillId="0" borderId="40" xfId="9" applyFont="1" applyFill="1" applyBorder="1" applyAlignment="1" applyProtection="1">
      <alignment vertical="top" wrapText="1"/>
    </xf>
    <xf numFmtId="0" fontId="47" fillId="0" borderId="39" xfId="9" applyFont="1" applyFill="1" applyBorder="1" applyAlignment="1" applyProtection="1">
      <alignment vertical="top" wrapText="1"/>
    </xf>
    <xf numFmtId="0" fontId="47" fillId="0" borderId="47" xfId="9" applyFont="1" applyFill="1" applyBorder="1" applyAlignment="1" applyProtection="1">
      <alignment vertical="top" wrapText="1"/>
    </xf>
    <xf numFmtId="0" fontId="48" fillId="0" borderId="40" xfId="9" applyFont="1" applyFill="1" applyBorder="1" applyAlignment="1" applyProtection="1">
      <alignment horizontal="center" vertical="top" wrapText="1"/>
    </xf>
    <xf numFmtId="0" fontId="48" fillId="0" borderId="40" xfId="9" applyFont="1" applyFill="1" applyBorder="1" applyAlignment="1" applyProtection="1">
      <alignment vertical="top" wrapText="1"/>
    </xf>
    <xf numFmtId="0" fontId="42" fillId="0" borderId="38" xfId="9" applyFont="1" applyFill="1" applyBorder="1" applyAlignment="1" applyProtection="1">
      <alignment vertical="top" wrapText="1"/>
    </xf>
    <xf numFmtId="2" fontId="42" fillId="0" borderId="49" xfId="9" applyNumberFormat="1" applyFont="1" applyFill="1" applyBorder="1" applyAlignment="1" applyProtection="1">
      <alignment horizontal="right" vertical="center" wrapText="1"/>
    </xf>
    <xf numFmtId="0" fontId="49" fillId="0" borderId="50" xfId="9" applyFont="1" applyFill="1" applyBorder="1" applyAlignment="1" applyProtection="1">
      <alignment horizontal="center" vertical="top" wrapText="1"/>
    </xf>
    <xf numFmtId="2" fontId="42" fillId="4" borderId="51" xfId="9" applyNumberFormat="1" applyFont="1" applyFill="1" applyBorder="1" applyAlignment="1" applyProtection="1">
      <alignment horizontal="right" vertical="center" wrapText="1"/>
    </xf>
    <xf numFmtId="0" fontId="42" fillId="0" borderId="41" xfId="9" applyFont="1" applyFill="1" applyBorder="1" applyAlignment="1" applyProtection="1">
      <alignment vertical="center" wrapText="1"/>
    </xf>
    <xf numFmtId="164" fontId="42" fillId="6" borderId="48" xfId="9" applyNumberFormat="1" applyFont="1" applyFill="1" applyBorder="1" applyAlignment="1" applyProtection="1">
      <alignment horizontal="right" vertical="center" wrapText="1"/>
    </xf>
    <xf numFmtId="2" fontId="42" fillId="4" borderId="44" xfId="9" applyNumberFormat="1" applyFont="1" applyFill="1" applyBorder="1" applyAlignment="1" applyProtection="1">
      <alignment horizontal="right" vertical="center" wrapText="1"/>
    </xf>
    <xf numFmtId="2" fontId="42" fillId="4" borderId="43" xfId="9" applyNumberFormat="1" applyFont="1" applyFill="1" applyBorder="1" applyAlignment="1" applyProtection="1">
      <alignment horizontal="right" vertical="center" wrapText="1"/>
    </xf>
    <xf numFmtId="2" fontId="42" fillId="4" borderId="45" xfId="9" applyNumberFormat="1" applyFont="1" applyFill="1" applyBorder="1" applyAlignment="1" applyProtection="1">
      <alignment horizontal="right" vertical="center" wrapText="1"/>
    </xf>
    <xf numFmtId="2" fontId="42" fillId="0" borderId="48" xfId="9" applyNumberFormat="1" applyFont="1" applyFill="1" applyBorder="1" applyAlignment="1" applyProtection="1">
      <alignment horizontal="right" vertical="center" wrapText="1"/>
    </xf>
    <xf numFmtId="0" fontId="42" fillId="0" borderId="41" xfId="9" applyFont="1" applyFill="1" applyBorder="1" applyAlignment="1" applyProtection="1">
      <alignment horizontal="center" vertical="top" wrapText="1"/>
    </xf>
    <xf numFmtId="0" fontId="42" fillId="0" borderId="38" xfId="9" applyFont="1" applyFill="1" applyBorder="1" applyAlignment="1" applyProtection="1">
      <alignment horizontal="center" vertical="top" wrapText="1"/>
    </xf>
    <xf numFmtId="0" fontId="47" fillId="0" borderId="38" xfId="9" applyFont="1" applyFill="1" applyBorder="1" applyAlignment="1" applyProtection="1">
      <alignment vertical="center" wrapText="1"/>
    </xf>
    <xf numFmtId="0" fontId="47" fillId="0" borderId="48" xfId="9" applyFont="1" applyFill="1" applyBorder="1" applyAlignment="1" applyProtection="1">
      <alignment horizontal="center" vertical="top" wrapText="1"/>
    </xf>
    <xf numFmtId="0" fontId="47" fillId="0" borderId="48" xfId="9" applyFont="1" applyFill="1" applyBorder="1" applyAlignment="1" applyProtection="1">
      <alignment vertical="top" wrapText="1"/>
    </xf>
    <xf numFmtId="0" fontId="47" fillId="0" borderId="46" xfId="9" applyFont="1" applyFill="1" applyBorder="1" applyAlignment="1" applyProtection="1">
      <alignment vertical="top" wrapText="1"/>
    </xf>
    <xf numFmtId="0" fontId="47" fillId="0" borderId="42" xfId="9" applyFont="1" applyFill="1" applyBorder="1" applyAlignment="1" applyProtection="1">
      <alignment vertical="top" wrapText="1"/>
    </xf>
    <xf numFmtId="0" fontId="47" fillId="0" borderId="41" xfId="9" applyFont="1" applyFill="1" applyBorder="1" applyAlignment="1" applyProtection="1">
      <alignment vertical="center" wrapText="1"/>
    </xf>
    <xf numFmtId="1" fontId="42" fillId="0" borderId="39" xfId="9" applyNumberFormat="1" applyFont="1" applyFill="1" applyBorder="1" applyAlignment="1" applyProtection="1">
      <alignment horizontal="right" vertical="center" wrapText="1"/>
    </xf>
    <xf numFmtId="2" fontId="42" fillId="0" borderId="46" xfId="9" applyNumberFormat="1" applyFont="1" applyFill="1" applyBorder="1" applyAlignment="1" applyProtection="1">
      <alignment horizontal="right" vertical="center" wrapText="1"/>
    </xf>
    <xf numFmtId="2" fontId="42" fillId="0" borderId="51" xfId="9" applyNumberFormat="1" applyFont="1" applyFill="1" applyBorder="1" applyAlignment="1" applyProtection="1">
      <alignment horizontal="right" vertical="center" wrapText="1"/>
    </xf>
    <xf numFmtId="0" fontId="47" fillId="0" borderId="38" xfId="9" applyFont="1" applyFill="1" applyBorder="1" applyAlignment="1" applyProtection="1">
      <alignment vertical="top" wrapText="1"/>
    </xf>
    <xf numFmtId="0" fontId="42" fillId="0" borderId="46" xfId="9" applyFont="1" applyFill="1" applyBorder="1" applyAlignment="1" applyProtection="1">
      <alignment horizontal="center" vertical="top" wrapText="1"/>
    </xf>
    <xf numFmtId="2" fontId="42" fillId="4" borderId="39" xfId="9" applyNumberFormat="1" applyFont="1" applyFill="1" applyBorder="1" applyAlignment="1" applyProtection="1">
      <alignment horizontal="right" vertical="center"/>
    </xf>
    <xf numFmtId="2" fontId="42" fillId="4" borderId="42" xfId="9" applyNumberFormat="1" applyFont="1" applyFill="1" applyBorder="1" applyAlignment="1" applyProtection="1">
      <alignment horizontal="right" vertical="center"/>
    </xf>
    <xf numFmtId="0" fontId="42" fillId="0" borderId="43" xfId="9" applyFont="1" applyFill="1" applyBorder="1" applyAlignment="1" applyProtection="1">
      <alignment horizontal="center" vertical="top" wrapText="1"/>
    </xf>
    <xf numFmtId="0" fontId="47" fillId="0" borderId="39" xfId="9" applyFont="1" applyFill="1" applyBorder="1" applyAlignment="1" applyProtection="1">
      <alignment horizontal="center" vertical="top" wrapText="1"/>
    </xf>
    <xf numFmtId="0" fontId="69" fillId="0" borderId="0" xfId="9" applyFont="1" applyFill="1" applyAlignment="1" applyProtection="1">
      <alignment horizontal="justify" vertical="center"/>
    </xf>
    <xf numFmtId="0" fontId="42" fillId="0" borderId="0" xfId="9" applyFont="1" applyFill="1" applyAlignment="1" applyProtection="1">
      <alignment vertical="top"/>
    </xf>
    <xf numFmtId="0" fontId="47" fillId="0" borderId="46" xfId="9" applyFont="1" applyFill="1" applyBorder="1" applyAlignment="1" applyProtection="1">
      <alignment vertical="center" wrapText="1"/>
    </xf>
    <xf numFmtId="0" fontId="47" fillId="0" borderId="47" xfId="9" applyFont="1" applyFill="1" applyBorder="1" applyAlignment="1" applyProtection="1">
      <alignment vertical="center" wrapText="1"/>
    </xf>
    <xf numFmtId="0" fontId="42" fillId="0" borderId="41" xfId="9" applyFont="1" applyFill="1" applyBorder="1" applyAlignment="1" applyProtection="1">
      <alignment horizontal="left" vertical="top" wrapText="1"/>
    </xf>
    <xf numFmtId="1" fontId="42" fillId="0" borderId="40" xfId="9" applyNumberFormat="1" applyFont="1" applyFill="1" applyBorder="1" applyAlignment="1" applyProtection="1">
      <alignment horizontal="center" vertical="top" wrapText="1"/>
    </xf>
    <xf numFmtId="1" fontId="70" fillId="0" borderId="48" xfId="9" applyNumberFormat="1" applyFont="1" applyFill="1" applyBorder="1" applyAlignment="1" applyProtection="1">
      <alignment horizontal="center" vertical="center" wrapText="1"/>
    </xf>
    <xf numFmtId="49" fontId="70" fillId="0" borderId="39" xfId="9" applyNumberFormat="1" applyFont="1" applyFill="1" applyBorder="1" applyAlignment="1" applyProtection="1">
      <alignment horizontal="center" vertical="center" wrapText="1"/>
    </xf>
    <xf numFmtId="49" fontId="70" fillId="0" borderId="40" xfId="9" applyNumberFormat="1" applyFont="1" applyFill="1" applyBorder="1" applyAlignment="1" applyProtection="1">
      <alignment horizontal="center" vertical="center" wrapText="1"/>
    </xf>
    <xf numFmtId="0" fontId="70" fillId="0" borderId="48" xfId="9" applyFont="1" applyFill="1" applyBorder="1" applyAlignment="1" applyProtection="1">
      <alignment horizontal="center" vertical="center" wrapText="1"/>
    </xf>
    <xf numFmtId="0" fontId="70" fillId="0" borderId="39" xfId="9" applyFont="1" applyFill="1" applyBorder="1" applyAlignment="1" applyProtection="1">
      <alignment horizontal="center" vertical="center" wrapText="1"/>
    </xf>
    <xf numFmtId="49" fontId="53" fillId="0" borderId="48" xfId="9" applyNumberFormat="1" applyFont="1" applyFill="1" applyBorder="1" applyAlignment="1" applyProtection="1">
      <alignment horizontal="center" vertical="center" wrapText="1"/>
    </xf>
    <xf numFmtId="49" fontId="53" fillId="0" borderId="39" xfId="9" applyNumberFormat="1" applyFont="1" applyFill="1" applyBorder="1" applyAlignment="1" applyProtection="1">
      <alignment horizontal="center" vertical="center" wrapText="1"/>
    </xf>
    <xf numFmtId="0" fontId="42" fillId="0" borderId="0" xfId="9" applyFont="1" applyFill="1" applyAlignment="1" applyProtection="1">
      <alignment horizontal="center" vertical="center"/>
    </xf>
    <xf numFmtId="164" fontId="45" fillId="0" borderId="38" xfId="9" applyNumberFormat="1" applyFont="1" applyFill="1" applyBorder="1" applyAlignment="1" applyProtection="1">
      <alignment horizontal="right"/>
    </xf>
    <xf numFmtId="0" fontId="67" fillId="0" borderId="38" xfId="9" applyFont="1" applyFill="1" applyBorder="1" applyAlignment="1" applyProtection="1">
      <alignment horizontal="center"/>
    </xf>
    <xf numFmtId="0" fontId="56" fillId="0" borderId="38" xfId="9" applyFont="1" applyFill="1" applyBorder="1" applyAlignment="1" applyProtection="1">
      <alignment horizontal="center"/>
    </xf>
    <xf numFmtId="0" fontId="56" fillId="0" borderId="38" xfId="9" applyFont="1" applyFill="1" applyBorder="1" applyProtection="1"/>
    <xf numFmtId="0" fontId="57" fillId="0" borderId="0" xfId="9" applyFont="1" applyFill="1" applyAlignment="1" applyProtection="1">
      <alignment horizontal="center" vertical="center" wrapText="1"/>
    </xf>
    <xf numFmtId="3" fontId="42" fillId="0" borderId="39" xfId="9" applyNumberFormat="1" applyFont="1" applyFill="1" applyBorder="1" applyAlignment="1" applyProtection="1">
      <alignment horizontal="left"/>
    </xf>
    <xf numFmtId="3" fontId="42" fillId="0" borderId="40" xfId="9" applyNumberFormat="1" applyFont="1" applyFill="1" applyBorder="1" applyAlignment="1" applyProtection="1">
      <alignment horizontal="left"/>
    </xf>
    <xf numFmtId="3" fontId="42" fillId="0" borderId="46" xfId="9" applyNumberFormat="1" applyFont="1" applyFill="1" applyBorder="1" applyAlignment="1" applyProtection="1">
      <alignment horizontal="left"/>
      <protection locked="0"/>
    </xf>
    <xf numFmtId="3" fontId="42" fillId="0" borderId="39" xfId="9" applyNumberFormat="1" applyFont="1" applyFill="1" applyBorder="1" applyProtection="1"/>
    <xf numFmtId="0" fontId="45" fillId="0" borderId="37" xfId="9" applyFont="1" applyFill="1" applyBorder="1" applyAlignment="1" applyProtection="1">
      <alignment horizontal="right"/>
    </xf>
    <xf numFmtId="0" fontId="45" fillId="0" borderId="44" xfId="9" applyFont="1" applyFill="1" applyBorder="1" applyAlignment="1" applyProtection="1">
      <alignment horizontal="right"/>
    </xf>
    <xf numFmtId="3" fontId="42" fillId="0" borderId="49" xfId="9" applyNumberFormat="1" applyFont="1" applyFill="1" applyBorder="1" applyProtection="1"/>
    <xf numFmtId="0" fontId="45" fillId="0" borderId="0" xfId="9" applyFont="1" applyFill="1" applyAlignment="1" applyProtection="1">
      <alignment horizontal="right"/>
    </xf>
    <xf numFmtId="0" fontId="45" fillId="0" borderId="0" xfId="9" applyFont="1" applyFill="1" applyAlignment="1" applyProtection="1">
      <alignment horizontal="center"/>
    </xf>
    <xf numFmtId="1" fontId="42" fillId="0" borderId="39" xfId="9" applyNumberFormat="1" applyFont="1" applyFill="1" applyBorder="1" applyProtection="1"/>
    <xf numFmtId="164" fontId="45" fillId="0" borderId="0" xfId="9" applyNumberFormat="1" applyFont="1" applyFill="1" applyAlignment="1" applyProtection="1">
      <alignment horizontal="right"/>
    </xf>
    <xf numFmtId="0" fontId="65" fillId="0" borderId="0" xfId="9" applyFill="1" applyProtection="1"/>
    <xf numFmtId="0" fontId="42" fillId="0" borderId="0" xfId="9" applyFont="1" applyFill="1" applyProtection="1"/>
    <xf numFmtId="0" fontId="58" fillId="0" borderId="0" xfId="9" applyFont="1" applyFill="1" applyAlignment="1" applyProtection="1">
      <alignment horizontal="center"/>
    </xf>
    <xf numFmtId="0" fontId="45" fillId="0" borderId="0" xfId="9" applyFont="1" applyFill="1" applyProtection="1"/>
    <xf numFmtId="0" fontId="45" fillId="0" borderId="0" xfId="9" applyFont="1" applyFill="1" applyAlignment="1" applyProtection="1">
      <alignment horizontal="left"/>
    </xf>
    <xf numFmtId="164" fontId="45" fillId="0" borderId="0" xfId="9" applyNumberFormat="1" applyFont="1" applyFill="1" applyAlignment="1" applyProtection="1">
      <alignment horizontal="left"/>
    </xf>
    <xf numFmtId="0" fontId="70" fillId="0" borderId="0" xfId="9" applyFont="1" applyFill="1" applyAlignment="1" applyProtection="1">
      <alignment horizontal="center" wrapText="1"/>
    </xf>
    <xf numFmtId="0" fontId="67" fillId="0" borderId="0" xfId="9" applyFont="1" applyFill="1" applyAlignment="1" applyProtection="1">
      <alignment wrapText="1"/>
    </xf>
    <xf numFmtId="164" fontId="70" fillId="0" borderId="0" xfId="9" applyNumberFormat="1" applyFont="1" applyFill="1" applyAlignment="1" applyProtection="1">
      <alignment horizontal="left" vertical="center"/>
    </xf>
    <xf numFmtId="0" fontId="45" fillId="0" borderId="0" xfId="9" applyFont="1" applyFill="1" applyProtection="1"/>
    <xf numFmtId="0" fontId="42" fillId="0" borderId="0" xfId="9" applyFont="1" applyFill="1" applyAlignment="1" applyProtection="1">
      <alignment horizontal="center"/>
    </xf>
    <xf numFmtId="0" fontId="45" fillId="0" borderId="0" xfId="9" applyFont="1" applyFill="1" applyAlignment="1" applyProtection="1">
      <alignment horizontal="center"/>
    </xf>
    <xf numFmtId="164" fontId="70" fillId="0" borderId="0" xfId="9" applyNumberFormat="1" applyFont="1" applyFill="1" applyAlignment="1" applyProtection="1">
      <alignment horizontal="left" vertical="center" wrapText="1"/>
    </xf>
    <xf numFmtId="0" fontId="74" fillId="0" borderId="0" xfId="9" applyFont="1" applyFill="1" applyProtection="1"/>
    <xf numFmtId="0" fontId="45" fillId="0" borderId="0" xfId="9" applyFont="1" applyFill="1" applyAlignment="1" applyProtection="1">
      <alignment horizontal="center" vertical="top"/>
    </xf>
    <xf numFmtId="0" fontId="74" fillId="0" borderId="0" xfId="9" applyFont="1" applyFill="1" applyProtection="1"/>
    <xf numFmtId="0" fontId="45" fillId="0" borderId="0" xfId="9" applyFont="1" applyFill="1" applyAlignment="1" applyProtection="1">
      <alignment horizontal="center" vertical="top"/>
    </xf>
    <xf numFmtId="0" fontId="65" fillId="0" borderId="0" xfId="9" applyFill="1" applyAlignment="1" applyProtection="1">
      <alignment wrapText="1"/>
    </xf>
    <xf numFmtId="0" fontId="76" fillId="0" borderId="0" xfId="9" applyFont="1" applyFill="1" applyAlignment="1" applyProtection="1">
      <alignment horizontal="center" vertical="center"/>
    </xf>
    <xf numFmtId="0" fontId="64" fillId="0" borderId="0" xfId="9" applyFont="1" applyFill="1" applyProtection="1"/>
    <xf numFmtId="0" fontId="45" fillId="0" borderId="0" xfId="9" applyFont="1" applyFill="1" applyAlignment="1" applyProtection="1">
      <alignment vertical="center"/>
    </xf>
    <xf numFmtId="0" fontId="70" fillId="0" borderId="0" xfId="9" applyFont="1" applyFill="1" applyProtection="1"/>
    <xf numFmtId="0" fontId="70" fillId="0" borderId="0" xfId="9" applyFont="1" applyFill="1" applyAlignment="1" applyProtection="1">
      <alignment vertical="center"/>
    </xf>
    <xf numFmtId="164" fontId="70" fillId="0" borderId="0" xfId="9" applyNumberFormat="1" applyFont="1" applyFill="1" applyAlignment="1" applyProtection="1">
      <alignment horizontal="right" vertical="center"/>
    </xf>
    <xf numFmtId="0" fontId="65" fillId="0" borderId="0" xfId="9" applyFill="1" applyAlignment="1" applyProtection="1">
      <alignment vertical="center"/>
    </xf>
    <xf numFmtId="0" fontId="70" fillId="0" borderId="0" xfId="9" applyFont="1" applyFill="1" applyAlignment="1" applyProtection="1">
      <alignment horizontal="right" vertical="center"/>
    </xf>
    <xf numFmtId="0" fontId="77" fillId="0" borderId="7" xfId="0" applyFont="1" applyBorder="1"/>
    <xf numFmtId="0" fontId="78" fillId="0" borderId="0" xfId="0" applyFont="1"/>
    <xf numFmtId="0" fontId="77" fillId="0" borderId="0" xfId="0" applyFont="1" applyBorder="1"/>
    <xf numFmtId="0" fontId="78" fillId="0" borderId="7" xfId="0" applyFont="1" applyBorder="1" applyAlignment="1">
      <alignment horizontal="center"/>
    </xf>
    <xf numFmtId="0" fontId="77" fillId="0" borderId="0" xfId="0" applyFont="1"/>
    <xf numFmtId="0" fontId="78" fillId="0" borderId="7" xfId="0" applyFont="1" applyBorder="1"/>
    <xf numFmtId="0" fontId="4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2" xfId="0" applyBorder="1" applyAlignment="1"/>
    <xf numFmtId="0" fontId="0" fillId="0" borderId="3" xfId="0" applyBorder="1" applyAlignment="1"/>
    <xf numFmtId="0" fontId="0" fillId="0" borderId="12" xfId="0" applyFill="1" applyBorder="1" applyAlignment="1">
      <alignment horizontal="left" wrapText="1"/>
    </xf>
    <xf numFmtId="0" fontId="0" fillId="0" borderId="14" xfId="0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/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12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8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4" fillId="0" borderId="0" xfId="1" applyFont="1" applyFill="1" applyAlignment="1">
      <alignment horizontal="left" wrapText="1"/>
    </xf>
    <xf numFmtId="0" fontId="1" fillId="0" borderId="0" xfId="1" applyFont="1" applyAlignment="1">
      <alignment horizontal="left" wrapText="1"/>
    </xf>
    <xf numFmtId="0" fontId="1" fillId="0" borderId="0" xfId="1" applyFont="1" applyAlignment="1">
      <alignment wrapText="1"/>
    </xf>
    <xf numFmtId="0" fontId="14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4" fillId="0" borderId="12" xfId="1" applyFont="1" applyFill="1" applyBorder="1" applyAlignment="1">
      <alignment horizontal="center" vertical="center" wrapText="1"/>
    </xf>
    <xf numFmtId="0" fontId="14" fillId="0" borderId="14" xfId="1" applyFont="1" applyFill="1" applyBorder="1" applyAlignment="1">
      <alignment horizontal="center" vertical="center" wrapText="1"/>
    </xf>
    <xf numFmtId="0" fontId="14" fillId="0" borderId="13" xfId="1" applyFont="1" applyFill="1" applyBorder="1" applyAlignment="1">
      <alignment horizontal="center" vertical="center" wrapText="1"/>
    </xf>
    <xf numFmtId="0" fontId="20" fillId="0" borderId="15" xfId="1" applyFont="1" applyBorder="1" applyAlignment="1">
      <alignment horizontal="center" vertical="center" wrapText="1"/>
    </xf>
    <xf numFmtId="0" fontId="1" fillId="0" borderId="15" xfId="1" applyFont="1" applyBorder="1" applyAlignment="1">
      <alignment horizontal="center" vertical="center"/>
    </xf>
    <xf numFmtId="0" fontId="14" fillId="0" borderId="0" xfId="2" applyFont="1" applyFill="1" applyAlignment="1">
      <alignment horizontal="center" vertical="top" wrapText="1"/>
    </xf>
    <xf numFmtId="0" fontId="14" fillId="0" borderId="0" xfId="2" applyFont="1" applyFill="1" applyBorder="1" applyAlignment="1">
      <alignment horizontal="center" vertical="top"/>
    </xf>
    <xf numFmtId="0" fontId="17" fillId="0" borderId="7" xfId="2" applyFont="1" applyFill="1" applyBorder="1" applyAlignment="1"/>
    <xf numFmtId="0" fontId="17" fillId="0" borderId="7" xfId="2" applyFont="1" applyFill="1" applyBorder="1" applyAlignment="1">
      <alignment horizontal="left"/>
    </xf>
    <xf numFmtId="0" fontId="17" fillId="0" borderId="7" xfId="2" applyFont="1" applyFill="1" applyBorder="1" applyAlignment="1">
      <alignment horizontal="center"/>
    </xf>
    <xf numFmtId="0" fontId="1" fillId="0" borderId="15" xfId="1" applyFont="1" applyBorder="1" applyAlignment="1">
      <alignment vertical="center" wrapText="1"/>
    </xf>
    <xf numFmtId="0" fontId="14" fillId="0" borderId="0" xfId="1" applyFont="1" applyAlignment="1">
      <alignment horizontal="center"/>
    </xf>
    <xf numFmtId="0" fontId="14" fillId="0" borderId="2" xfId="1" applyFont="1" applyBorder="1" applyAlignment="1">
      <alignment horizontal="center"/>
    </xf>
    <xf numFmtId="0" fontId="17" fillId="0" borderId="0" xfId="1" applyFont="1" applyAlignment="1">
      <alignment horizontal="center" wrapText="1"/>
    </xf>
    <xf numFmtId="0" fontId="20" fillId="0" borderId="10" xfId="1" applyFont="1" applyBorder="1" applyAlignment="1">
      <alignment horizontal="center" vertical="center" wrapText="1"/>
    </xf>
    <xf numFmtId="0" fontId="20" fillId="0" borderId="11" xfId="1" applyFont="1" applyBorder="1" applyAlignment="1">
      <alignment wrapText="1"/>
    </xf>
    <xf numFmtId="0" fontId="45" fillId="0" borderId="0" xfId="8" applyFont="1" applyFill="1" applyAlignment="1" applyProtection="1">
      <alignment horizontal="center" vertical="center" wrapText="1"/>
    </xf>
    <xf numFmtId="0" fontId="42" fillId="0" borderId="0" xfId="8" applyFont="1" applyFill="1" applyProtection="1"/>
    <xf numFmtId="0" fontId="41" fillId="0" borderId="0" xfId="8" applyFill="1" applyProtection="1"/>
    <xf numFmtId="49" fontId="51" fillId="0" borderId="42" xfId="8" applyNumberFormat="1" applyFont="1" applyFill="1" applyBorder="1" applyAlignment="1" applyProtection="1">
      <alignment horizontal="center" vertical="center"/>
    </xf>
    <xf numFmtId="49" fontId="51" fillId="0" borderId="41" xfId="8" applyNumberFormat="1" applyFont="1" applyFill="1" applyBorder="1" applyAlignment="1" applyProtection="1">
      <alignment horizontal="center" vertical="center"/>
    </xf>
    <xf numFmtId="49" fontId="51" fillId="0" borderId="40" xfId="8" applyNumberFormat="1" applyFont="1" applyFill="1" applyBorder="1" applyAlignment="1" applyProtection="1">
      <alignment horizontal="center" vertical="center"/>
    </xf>
    <xf numFmtId="0" fontId="45" fillId="0" borderId="0" xfId="8" applyFont="1" applyFill="1" applyAlignment="1" applyProtection="1">
      <alignment horizontal="right"/>
    </xf>
    <xf numFmtId="0" fontId="43" fillId="0" borderId="0" xfId="8" applyFont="1" applyFill="1" applyAlignment="1" applyProtection="1">
      <alignment horizontal="center" vertical="top"/>
    </xf>
    <xf numFmtId="0" fontId="45" fillId="0" borderId="37" xfId="8" applyFont="1" applyFill="1" applyBorder="1" applyAlignment="1" applyProtection="1">
      <alignment horizontal="center" vertical="top" wrapText="1"/>
    </xf>
    <xf numFmtId="0" fontId="41" fillId="0" borderId="37" xfId="8" applyFill="1" applyBorder="1" applyAlignment="1" applyProtection="1">
      <alignment horizontal="center" wrapText="1"/>
    </xf>
    <xf numFmtId="49" fontId="53" fillId="0" borderId="51" xfId="8" applyNumberFormat="1" applyFont="1" applyFill="1" applyBorder="1" applyAlignment="1" applyProtection="1">
      <alignment horizontal="left" vertical="center" wrapText="1"/>
    </xf>
    <xf numFmtId="0" fontId="52" fillId="0" borderId="37" xfId="8" applyFont="1" applyFill="1" applyBorder="1" applyAlignment="1" applyProtection="1">
      <alignment horizontal="left" vertical="center" wrapText="1"/>
    </xf>
    <xf numFmtId="0" fontId="52" fillId="0" borderId="47" xfId="8" applyFont="1" applyFill="1" applyBorder="1" applyAlignment="1" applyProtection="1">
      <alignment horizontal="left" vertical="center" wrapText="1"/>
    </xf>
    <xf numFmtId="0" fontId="52" fillId="0" borderId="38" xfId="8" applyFont="1" applyFill="1" applyBorder="1" applyAlignment="1" applyProtection="1">
      <alignment horizontal="left" vertical="center" wrapText="1"/>
    </xf>
    <xf numFmtId="0" fontId="53" fillId="0" borderId="49" xfId="8" applyFont="1" applyFill="1" applyBorder="1" applyAlignment="1" applyProtection="1">
      <alignment horizontal="center" vertical="center"/>
    </xf>
    <xf numFmtId="0" fontId="52" fillId="0" borderId="46" xfId="8" applyFont="1" applyFill="1" applyBorder="1" applyAlignment="1" applyProtection="1">
      <alignment horizontal="center"/>
    </xf>
    <xf numFmtId="0" fontId="53" fillId="0" borderId="50" xfId="8" applyFont="1" applyFill="1" applyBorder="1" applyAlignment="1" applyProtection="1">
      <alignment horizontal="center" vertical="center" wrapText="1"/>
    </xf>
    <xf numFmtId="0" fontId="54" fillId="0" borderId="48" xfId="8" applyFont="1" applyFill="1" applyBorder="1" applyAlignment="1" applyProtection="1">
      <alignment horizontal="center" vertical="center" wrapText="1"/>
    </xf>
    <xf numFmtId="0" fontId="55" fillId="0" borderId="42" xfId="8" applyFont="1" applyFill="1" applyBorder="1" applyAlignment="1" applyProtection="1">
      <alignment horizontal="center" wrapText="1"/>
    </xf>
    <xf numFmtId="0" fontId="55" fillId="0" borderId="40" xfId="8" applyFont="1" applyFill="1" applyBorder="1" applyAlignment="1" applyProtection="1">
      <alignment horizontal="center" wrapText="1"/>
    </xf>
    <xf numFmtId="164" fontId="53" fillId="0" borderId="49" xfId="8" applyNumberFormat="1" applyFont="1" applyFill="1" applyBorder="1" applyAlignment="1" applyProtection="1">
      <alignment horizontal="center" vertical="center" wrapText="1"/>
    </xf>
    <xf numFmtId="0" fontId="52" fillId="0" borderId="46" xfId="8" applyFont="1" applyFill="1" applyBorder="1" applyAlignment="1" applyProtection="1">
      <alignment horizontal="center" wrapText="1"/>
    </xf>
    <xf numFmtId="164" fontId="53" fillId="0" borderId="50" xfId="8" applyNumberFormat="1" applyFont="1" applyFill="1" applyBorder="1" applyAlignment="1" applyProtection="1">
      <alignment horizontal="center" vertical="center" wrapText="1"/>
    </xf>
    <xf numFmtId="0" fontId="52" fillId="0" borderId="48" xfId="8" applyFont="1" applyFill="1" applyBorder="1" applyAlignment="1" applyProtection="1">
      <alignment wrapText="1"/>
    </xf>
    <xf numFmtId="0" fontId="59" fillId="0" borderId="0" xfId="8" applyFont="1" applyFill="1" applyAlignment="1" applyProtection="1">
      <alignment horizontal="center" vertical="center" wrapText="1"/>
    </xf>
    <xf numFmtId="0" fontId="42" fillId="0" borderId="0" xfId="8" applyFont="1" applyFill="1" applyAlignment="1" applyProtection="1">
      <alignment horizontal="center"/>
    </xf>
    <xf numFmtId="0" fontId="45" fillId="0" borderId="0" xfId="8" applyFont="1" applyFill="1" applyProtection="1"/>
    <xf numFmtId="0" fontId="41" fillId="0" borderId="38" xfId="8" applyFill="1" applyBorder="1" applyProtection="1"/>
    <xf numFmtId="0" fontId="45" fillId="0" borderId="0" xfId="8" applyFont="1" applyFill="1" applyAlignment="1" applyProtection="1">
      <alignment horizontal="center" vertical="top"/>
    </xf>
    <xf numFmtId="0" fontId="61" fillId="0" borderId="0" xfId="8" applyFont="1" applyFill="1" applyProtection="1"/>
    <xf numFmtId="0" fontId="62" fillId="0" borderId="0" xfId="8" applyFont="1" applyFill="1" applyAlignment="1" applyProtection="1">
      <alignment horizontal="center"/>
    </xf>
    <xf numFmtId="0" fontId="45" fillId="0" borderId="0" xfId="8" applyFont="1" applyFill="1" applyAlignment="1" applyProtection="1">
      <alignment horizontal="center"/>
    </xf>
    <xf numFmtId="0" fontId="45" fillId="0" borderId="0" xfId="9" applyFont="1" applyFill="1" applyAlignment="1" applyProtection="1">
      <alignment horizontal="center" vertical="center" wrapText="1"/>
    </xf>
    <xf numFmtId="0" fontId="42" fillId="0" borderId="0" xfId="9" applyFont="1" applyFill="1" applyProtection="1"/>
    <xf numFmtId="0" fontId="65" fillId="0" borderId="0" xfId="9" applyFill="1" applyProtection="1"/>
    <xf numFmtId="49" fontId="70" fillId="0" borderId="42" xfId="9" applyNumberFormat="1" applyFont="1" applyFill="1" applyBorder="1" applyAlignment="1" applyProtection="1">
      <alignment horizontal="center" vertical="center"/>
    </xf>
    <xf numFmtId="49" fontId="70" fillId="0" borderId="41" xfId="9" applyNumberFormat="1" applyFont="1" applyFill="1" applyBorder="1" applyAlignment="1" applyProtection="1">
      <alignment horizontal="center" vertical="center"/>
    </xf>
    <xf numFmtId="49" fontId="70" fillId="0" borderId="40" xfId="9" applyNumberFormat="1" applyFont="1" applyFill="1" applyBorder="1" applyAlignment="1" applyProtection="1">
      <alignment horizontal="center" vertical="center"/>
    </xf>
    <xf numFmtId="0" fontId="45" fillId="0" borderId="0" xfId="9" applyFont="1" applyFill="1" applyAlignment="1" applyProtection="1">
      <alignment horizontal="right"/>
    </xf>
    <xf numFmtId="0" fontId="66" fillId="0" borderId="0" xfId="9" applyFont="1" applyFill="1" applyAlignment="1" applyProtection="1">
      <alignment horizontal="center" vertical="top"/>
    </xf>
    <xf numFmtId="0" fontId="45" fillId="0" borderId="37" xfId="9" applyFont="1" applyFill="1" applyBorder="1" applyAlignment="1" applyProtection="1">
      <alignment horizontal="center" vertical="top" wrapText="1"/>
    </xf>
    <xf numFmtId="0" fontId="65" fillId="0" borderId="37" xfId="9" applyFill="1" applyBorder="1" applyAlignment="1" applyProtection="1">
      <alignment horizontal="center" wrapText="1"/>
    </xf>
    <xf numFmtId="49" fontId="53" fillId="0" borderId="51" xfId="9" applyNumberFormat="1" applyFont="1" applyFill="1" applyBorder="1" applyAlignment="1" applyProtection="1">
      <alignment horizontal="left" vertical="center" wrapText="1"/>
    </xf>
    <xf numFmtId="0" fontId="71" fillId="0" borderId="37" xfId="9" applyFont="1" applyFill="1" applyBorder="1" applyAlignment="1" applyProtection="1">
      <alignment horizontal="left" vertical="center" wrapText="1"/>
    </xf>
    <xf numFmtId="0" fontId="71" fillId="0" borderId="47" xfId="9" applyFont="1" applyFill="1" applyBorder="1" applyAlignment="1" applyProtection="1">
      <alignment horizontal="left" vertical="center" wrapText="1"/>
    </xf>
    <xf numFmtId="0" fontId="71" fillId="0" borderId="38" xfId="9" applyFont="1" applyFill="1" applyBorder="1" applyAlignment="1" applyProtection="1">
      <alignment horizontal="left" vertical="center" wrapText="1"/>
    </xf>
    <xf numFmtId="0" fontId="53" fillId="0" borderId="49" xfId="9" applyFont="1" applyFill="1" applyBorder="1" applyAlignment="1" applyProtection="1">
      <alignment horizontal="center" vertical="center"/>
    </xf>
    <xf numFmtId="0" fontId="71" fillId="0" borderId="46" xfId="9" applyFont="1" applyFill="1" applyBorder="1" applyAlignment="1" applyProtection="1">
      <alignment horizontal="center"/>
    </xf>
    <xf numFmtId="0" fontId="53" fillId="0" borderId="50" xfId="9" applyFont="1" applyFill="1" applyBorder="1" applyAlignment="1" applyProtection="1">
      <alignment horizontal="center" vertical="center" wrapText="1"/>
    </xf>
    <xf numFmtId="0" fontId="72" fillId="0" borderId="48" xfId="9" applyFont="1" applyFill="1" applyBorder="1" applyAlignment="1" applyProtection="1">
      <alignment horizontal="center" vertical="center" wrapText="1"/>
    </xf>
    <xf numFmtId="0" fontId="73" fillId="0" borderId="42" xfId="9" applyFont="1" applyFill="1" applyBorder="1" applyAlignment="1" applyProtection="1">
      <alignment horizontal="center" wrapText="1"/>
    </xf>
    <xf numFmtId="0" fontId="73" fillId="0" borderId="40" xfId="9" applyFont="1" applyFill="1" applyBorder="1" applyAlignment="1" applyProtection="1">
      <alignment horizontal="center" wrapText="1"/>
    </xf>
    <xf numFmtId="164" fontId="53" fillId="0" borderId="49" xfId="9" applyNumberFormat="1" applyFont="1" applyFill="1" applyBorder="1" applyAlignment="1" applyProtection="1">
      <alignment horizontal="center" vertical="center" wrapText="1"/>
    </xf>
    <xf numFmtId="0" fontId="71" fillId="0" borderId="46" xfId="9" applyFont="1" applyFill="1" applyBorder="1" applyAlignment="1" applyProtection="1">
      <alignment horizontal="center" wrapText="1"/>
    </xf>
    <xf numFmtId="164" fontId="53" fillId="0" borderId="50" xfId="9" applyNumberFormat="1" applyFont="1" applyFill="1" applyBorder="1" applyAlignment="1" applyProtection="1">
      <alignment horizontal="center" vertical="center" wrapText="1"/>
    </xf>
    <xf numFmtId="0" fontId="71" fillId="0" borderId="48" xfId="9" applyFont="1" applyFill="1" applyBorder="1" applyAlignment="1" applyProtection="1">
      <alignment wrapText="1"/>
    </xf>
    <xf numFmtId="0" fontId="59" fillId="0" borderId="0" xfId="9" applyFont="1" applyFill="1" applyAlignment="1" applyProtection="1">
      <alignment horizontal="center" vertical="center" wrapText="1"/>
    </xf>
    <xf numFmtId="0" fontId="42" fillId="0" borderId="0" xfId="9" applyFont="1" applyFill="1" applyAlignment="1" applyProtection="1">
      <alignment horizontal="center"/>
    </xf>
    <xf numFmtId="0" fontId="45" fillId="0" borderId="0" xfId="9" applyFont="1" applyFill="1" applyProtection="1"/>
    <xf numFmtId="0" fontId="65" fillId="0" borderId="38" xfId="9" applyFill="1" applyBorder="1" applyProtection="1"/>
    <xf numFmtId="0" fontId="45" fillId="0" borderId="0" xfId="9" applyFont="1" applyFill="1" applyAlignment="1" applyProtection="1">
      <alignment horizontal="center" vertical="top"/>
    </xf>
    <xf numFmtId="0" fontId="74" fillId="0" borderId="0" xfId="9" applyFont="1" applyFill="1" applyProtection="1"/>
    <xf numFmtId="0" fontId="75" fillId="0" borderId="0" xfId="9" applyFont="1" applyFill="1" applyAlignment="1" applyProtection="1">
      <alignment horizontal="center"/>
    </xf>
    <xf numFmtId="0" fontId="45" fillId="0" borderId="0" xfId="9" applyFont="1" applyFill="1" applyAlignment="1" applyProtection="1">
      <alignment horizontal="center"/>
    </xf>
    <xf numFmtId="0" fontId="0" fillId="0" borderId="0" xfId="0" applyAlignment="1">
      <alignment horizontal="left"/>
    </xf>
    <xf numFmtId="0" fontId="3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9" fillId="0" borderId="2" xfId="0" applyFont="1" applyBorder="1" applyAlignment="1">
      <alignment horizontal="center"/>
    </xf>
    <xf numFmtId="0" fontId="39" fillId="0" borderId="7" xfId="0" applyFont="1" applyBorder="1" applyAlignment="1">
      <alignment horizontal="right"/>
    </xf>
    <xf numFmtId="0" fontId="39" fillId="0" borderId="10" xfId="0" applyFont="1" applyBorder="1" applyAlignment="1">
      <alignment horizontal="center" wrapText="1"/>
    </xf>
    <xf numFmtId="0" fontId="39" fillId="0" borderId="9" xfId="0" applyFont="1" applyBorder="1" applyAlignment="1">
      <alignment horizontal="center" wrapText="1"/>
    </xf>
    <xf numFmtId="0" fontId="39" fillId="0" borderId="11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39" fillId="0" borderId="0" xfId="0" applyFont="1" applyBorder="1" applyAlignment="1">
      <alignment horizontal="right"/>
    </xf>
    <xf numFmtId="0" fontId="39" fillId="0" borderId="15" xfId="0" applyFont="1" applyBorder="1" applyAlignment="1">
      <alignment horizontal="center" wrapText="1"/>
    </xf>
    <xf numFmtId="0" fontId="39" fillId="0" borderId="0" xfId="0" applyFont="1" applyBorder="1" applyAlignment="1">
      <alignment horizontal="center"/>
    </xf>
    <xf numFmtId="0" fontId="39" fillId="0" borderId="15" xfId="0" applyFont="1" applyBorder="1"/>
    <xf numFmtId="0" fontId="7" fillId="0" borderId="15" xfId="0" applyFont="1" applyBorder="1" applyAlignment="1">
      <alignment horizontal="center"/>
    </xf>
    <xf numFmtId="0" fontId="8" fillId="0" borderId="7" xfId="3" applyFont="1" applyBorder="1" applyAlignment="1" applyProtection="1">
      <alignment horizontal="center" wrapText="1"/>
      <protection locked="0"/>
    </xf>
    <xf numFmtId="0" fontId="8" fillId="0" borderId="0" xfId="3" applyFont="1" applyAlignment="1" applyProtection="1">
      <alignment horizontal="center"/>
      <protection locked="0"/>
    </xf>
    <xf numFmtId="0" fontId="8" fillId="0" borderId="15" xfId="3" applyFont="1" applyBorder="1" applyAlignment="1" applyProtection="1">
      <alignment horizontal="center" vertical="center" wrapText="1"/>
      <protection locked="0"/>
    </xf>
    <xf numFmtId="0" fontId="8" fillId="0" borderId="19" xfId="3" applyFont="1" applyBorder="1" applyAlignment="1" applyProtection="1">
      <alignment horizontal="center" vertical="center" wrapText="1"/>
      <protection locked="0"/>
    </xf>
    <xf numFmtId="0" fontId="28" fillId="0" borderId="13" xfId="3" applyFont="1" applyBorder="1" applyAlignment="1" applyProtection="1">
      <alignment horizontal="center" vertical="center" wrapText="1"/>
      <protection locked="0"/>
    </xf>
    <xf numFmtId="0" fontId="28" fillId="0" borderId="15" xfId="3" applyFont="1" applyBorder="1" applyAlignment="1" applyProtection="1">
      <alignment horizontal="center" vertical="center" wrapText="1"/>
      <protection locked="0"/>
    </xf>
    <xf numFmtId="0" fontId="24" fillId="0" borderId="2" xfId="3" applyFont="1" applyBorder="1" applyAlignment="1" applyProtection="1">
      <alignment horizontal="center"/>
      <protection locked="0"/>
    </xf>
    <xf numFmtId="0" fontId="32" fillId="0" borderId="15" xfId="3" applyFont="1" applyBorder="1" applyAlignment="1" applyProtection="1">
      <alignment horizontal="left" vertical="center" wrapText="1"/>
      <protection locked="0"/>
    </xf>
    <xf numFmtId="0" fontId="28" fillId="0" borderId="19" xfId="3" applyFont="1" applyBorder="1" applyAlignment="1" applyProtection="1">
      <alignment horizontal="center" vertical="center" wrapText="1"/>
      <protection locked="0"/>
    </xf>
    <xf numFmtId="0" fontId="28" fillId="0" borderId="25" xfId="3" applyFont="1" applyBorder="1" applyAlignment="1" applyProtection="1">
      <alignment horizontal="center" vertical="center" wrapText="1"/>
      <protection locked="0"/>
    </xf>
    <xf numFmtId="0" fontId="28" fillId="0" borderId="36" xfId="3" applyFont="1" applyBorder="1" applyAlignment="1" applyProtection="1">
      <alignment horizontal="center" vertical="center" wrapText="1"/>
      <protection locked="0"/>
    </xf>
    <xf numFmtId="0" fontId="28" fillId="0" borderId="34" xfId="3" applyFont="1" applyBorder="1" applyAlignment="1" applyProtection="1">
      <alignment horizontal="center" vertical="center" wrapText="1"/>
      <protection locked="0"/>
    </xf>
    <xf numFmtId="0" fontId="8" fillId="0" borderId="24" xfId="3" applyFont="1" applyBorder="1" applyAlignment="1" applyProtection="1">
      <alignment horizontal="center" vertical="center" wrapText="1"/>
      <protection locked="0"/>
    </xf>
    <xf numFmtId="0" fontId="8" fillId="0" borderId="23" xfId="3" applyFont="1" applyBorder="1" applyAlignment="1" applyProtection="1">
      <alignment horizontal="center" vertical="center" wrapText="1"/>
      <protection locked="0"/>
    </xf>
    <xf numFmtId="0" fontId="8" fillId="0" borderId="28" xfId="3" applyFont="1" applyBorder="1" applyAlignment="1" applyProtection="1">
      <alignment horizontal="center" vertical="center" wrapText="1"/>
      <protection locked="0"/>
    </xf>
    <xf numFmtId="0" fontId="8" fillId="0" borderId="27" xfId="3" applyFont="1" applyBorder="1" applyAlignment="1" applyProtection="1">
      <alignment horizontal="center" vertical="center" wrapText="1"/>
      <protection locked="0"/>
    </xf>
    <xf numFmtId="0" fontId="8" fillId="0" borderId="26" xfId="3" applyFont="1" applyBorder="1" applyAlignment="1" applyProtection="1">
      <alignment horizontal="center" vertical="center" wrapText="1"/>
      <protection locked="0"/>
    </xf>
    <xf numFmtId="0" fontId="28" fillId="0" borderId="21" xfId="3" applyFont="1" applyBorder="1" applyAlignment="1" applyProtection="1">
      <alignment horizontal="center" vertical="center" wrapText="1"/>
      <protection locked="0"/>
    </xf>
    <xf numFmtId="0" fontId="17" fillId="0" borderId="7" xfId="3" applyFont="1" applyBorder="1" applyAlignment="1" applyProtection="1">
      <alignment horizontal="center" wrapText="1"/>
      <protection locked="0"/>
    </xf>
    <xf numFmtId="0" fontId="24" fillId="0" borderId="0" xfId="3" applyFont="1" applyAlignment="1" applyProtection="1">
      <alignment horizontal="left" vertical="top" wrapText="1"/>
      <protection locked="0"/>
    </xf>
    <xf numFmtId="0" fontId="8" fillId="0" borderId="25" xfId="3" applyFont="1" applyBorder="1" applyAlignment="1" applyProtection="1">
      <alignment horizontal="center" vertical="center" wrapText="1"/>
      <protection locked="0"/>
    </xf>
    <xf numFmtId="0" fontId="8" fillId="0" borderId="14" xfId="3" applyFont="1" applyBorder="1" applyAlignment="1" applyProtection="1">
      <alignment horizontal="left"/>
      <protection locked="0"/>
    </xf>
    <xf numFmtId="1" fontId="27" fillId="0" borderId="12" xfId="3" applyNumberFormat="1" applyFont="1" applyBorder="1" applyAlignment="1" applyProtection="1">
      <alignment horizontal="center"/>
      <protection locked="0"/>
    </xf>
    <xf numFmtId="1" fontId="27" fillId="0" borderId="13" xfId="3" applyNumberFormat="1" applyFont="1" applyBorder="1" applyAlignment="1" applyProtection="1">
      <alignment horizontal="center"/>
      <protection locked="0"/>
    </xf>
    <xf numFmtId="0" fontId="8" fillId="0" borderId="14" xfId="3" applyFont="1" applyBorder="1" applyAlignment="1" applyProtection="1">
      <alignment horizontal="center"/>
      <protection locked="0"/>
    </xf>
    <xf numFmtId="0" fontId="8" fillId="0" borderId="13" xfId="3" applyFont="1" applyBorder="1" applyAlignment="1" applyProtection="1">
      <alignment horizontal="center"/>
      <protection locked="0"/>
    </xf>
    <xf numFmtId="0" fontId="14" fillId="0" borderId="0" xfId="5" applyFont="1" applyAlignment="1" applyProtection="1">
      <alignment horizontal="center" vertical="center" wrapText="1"/>
      <protection locked="0"/>
    </xf>
    <xf numFmtId="0" fontId="23" fillId="0" borderId="0" xfId="3" applyFont="1" applyAlignment="1" applyProtection="1">
      <alignment horizontal="center"/>
      <protection locked="0"/>
    </xf>
    <xf numFmtId="0" fontId="37" fillId="0" borderId="0" xfId="7" applyFont="1" applyAlignment="1" applyProtection="1">
      <alignment horizontal="center" vertical="center" wrapText="1"/>
      <protection locked="0"/>
    </xf>
    <xf numFmtId="0" fontId="8" fillId="0" borderId="7" xfId="3" applyFont="1" applyBorder="1" applyAlignment="1" applyProtection="1">
      <alignment horizontal="center"/>
      <protection locked="0"/>
    </xf>
    <xf numFmtId="0" fontId="8" fillId="0" borderId="21" xfId="3" applyFont="1" applyBorder="1" applyAlignment="1" applyProtection="1">
      <alignment horizontal="center" vertical="center" wrapText="1"/>
      <protection locked="0"/>
    </xf>
    <xf numFmtId="164" fontId="33" fillId="0" borderId="0" xfId="4" applyNumberFormat="1" applyFont="1" applyAlignment="1" applyProtection="1">
      <alignment horizontal="center"/>
      <protection locked="0"/>
    </xf>
    <xf numFmtId="0" fontId="28" fillId="0" borderId="16" xfId="3" applyFont="1" applyBorder="1" applyAlignment="1" applyProtection="1">
      <alignment horizontal="center" vertical="center" wrapText="1"/>
      <protection locked="0"/>
    </xf>
    <xf numFmtId="0" fontId="28" fillId="0" borderId="35" xfId="3" applyFont="1" applyBorder="1" applyAlignment="1" applyProtection="1">
      <alignment horizontal="center" vertical="center" wrapText="1"/>
      <protection locked="0"/>
    </xf>
    <xf numFmtId="0" fontId="67" fillId="0" borderId="0" xfId="10" applyFill="1" applyProtection="1"/>
    <xf numFmtId="0" fontId="67" fillId="0" borderId="0" xfId="10" applyFill="1" applyProtection="1">
      <protection hidden="1"/>
    </xf>
    <xf numFmtId="0" fontId="70" fillId="0" borderId="0" xfId="10" applyFont="1" applyFill="1" applyProtection="1">
      <protection hidden="1"/>
    </xf>
    <xf numFmtId="0" fontId="70" fillId="0" borderId="0" xfId="10" applyFont="1" applyFill="1" applyProtection="1">
      <protection locked="0"/>
    </xf>
    <xf numFmtId="0" fontId="80" fillId="0" borderId="0" xfId="10" applyFont="1" applyFill="1" applyProtection="1">
      <protection locked="0"/>
    </xf>
    <xf numFmtId="0" fontId="67" fillId="0" borderId="0" xfId="10" applyFill="1" applyAlignment="1" applyProtection="1">
      <alignment horizontal="left" vertical="center" wrapText="1"/>
    </xf>
    <xf numFmtId="0" fontId="67" fillId="0" borderId="38" xfId="10" applyFill="1" applyBorder="1" applyAlignment="1" applyProtection="1">
      <alignment horizontal="center" vertical="center" wrapText="1"/>
    </xf>
    <xf numFmtId="0" fontId="80" fillId="0" borderId="38" xfId="10" applyFont="1" applyFill="1" applyBorder="1" applyAlignment="1" applyProtection="1">
      <alignment horizontal="left" vertical="center" wrapText="1"/>
      <protection locked="0"/>
    </xf>
    <xf numFmtId="0" fontId="67" fillId="0" borderId="0" xfId="10" applyFill="1" applyAlignment="1" applyProtection="1">
      <alignment horizontal="left" vertical="center" wrapText="1"/>
    </xf>
    <xf numFmtId="0" fontId="70" fillId="0" borderId="0" xfId="10" applyFont="1" applyFill="1" applyAlignment="1" applyProtection="1">
      <alignment horizontal="left" vertical="center" wrapText="1"/>
    </xf>
    <xf numFmtId="0" fontId="70" fillId="0" borderId="0" xfId="10" applyFont="1" applyFill="1" applyProtection="1"/>
    <xf numFmtId="2" fontId="81" fillId="0" borderId="39" xfId="10" applyNumberFormat="1" applyFont="1" applyFill="1" applyBorder="1" applyAlignment="1" applyProtection="1">
      <alignment horizontal="right" vertical="center"/>
      <protection hidden="1"/>
    </xf>
    <xf numFmtId="0" fontId="81" fillId="0" borderId="39" xfId="10" applyFont="1" applyFill="1" applyBorder="1" applyAlignment="1" applyProtection="1">
      <alignment horizontal="center" vertical="center" wrapText="1"/>
      <protection hidden="1"/>
    </xf>
    <xf numFmtId="0" fontId="81" fillId="0" borderId="39" xfId="10" applyFont="1" applyFill="1" applyBorder="1" applyAlignment="1" applyProtection="1">
      <alignment wrapText="1"/>
      <protection hidden="1"/>
    </xf>
    <xf numFmtId="0" fontId="81" fillId="0" borderId="39" xfId="10" applyFont="1" applyFill="1" applyBorder="1" applyProtection="1">
      <protection hidden="1"/>
    </xf>
    <xf numFmtId="2" fontId="81" fillId="0" borderId="39" xfId="10" applyNumberFormat="1" applyFont="1" applyFill="1" applyBorder="1" applyAlignment="1" applyProtection="1">
      <alignment horizontal="right" vertical="center"/>
      <protection locked="0"/>
    </xf>
    <xf numFmtId="0" fontId="81" fillId="0" borderId="39" xfId="10" applyFont="1" applyFill="1" applyBorder="1" applyAlignment="1" applyProtection="1">
      <alignment horizontal="left" vertical="center" wrapText="1"/>
      <protection hidden="1"/>
    </xf>
    <xf numFmtId="0" fontId="81" fillId="0" borderId="39" xfId="10" applyFont="1" applyFill="1" applyBorder="1" applyAlignment="1" applyProtection="1">
      <alignment horizontal="center" vertical="center"/>
      <protection hidden="1"/>
    </xf>
    <xf numFmtId="2" fontId="81" fillId="0" borderId="46" xfId="10" applyNumberFormat="1" applyFont="1" applyFill="1" applyBorder="1" applyAlignment="1" applyProtection="1">
      <alignment horizontal="right" vertical="center"/>
      <protection locked="0"/>
    </xf>
    <xf numFmtId="0" fontId="81" fillId="0" borderId="46" xfId="10" applyFont="1" applyFill="1" applyBorder="1" applyAlignment="1" applyProtection="1">
      <alignment horizontal="center" vertical="center"/>
      <protection hidden="1"/>
    </xf>
    <xf numFmtId="0" fontId="81" fillId="0" borderId="46" xfId="10" applyFont="1" applyFill="1" applyBorder="1" applyProtection="1">
      <protection hidden="1"/>
    </xf>
    <xf numFmtId="0" fontId="70" fillId="0" borderId="52" xfId="10" applyFont="1" applyFill="1" applyBorder="1" applyAlignment="1" applyProtection="1">
      <alignment horizontal="center" vertical="center" wrapText="1"/>
    </xf>
    <xf numFmtId="0" fontId="67" fillId="0" borderId="53" xfId="10" applyFill="1" applyBorder="1" applyAlignment="1" applyProtection="1">
      <alignment horizontal="center" vertical="center" wrapText="1"/>
    </xf>
    <xf numFmtId="0" fontId="67" fillId="0" borderId="53" xfId="10" applyFill="1" applyBorder="1" applyAlignment="1" applyProtection="1">
      <alignment horizontal="center" vertical="center" wrapText="1"/>
      <protection hidden="1"/>
    </xf>
    <xf numFmtId="0" fontId="67" fillId="0" borderId="54" xfId="10" applyFill="1" applyBorder="1" applyAlignment="1" applyProtection="1">
      <alignment horizontal="center" vertical="center" wrapText="1"/>
      <protection hidden="1"/>
    </xf>
    <xf numFmtId="0" fontId="67" fillId="0" borderId="55" xfId="10" applyFill="1" applyBorder="1" applyAlignment="1" applyProtection="1">
      <alignment horizontal="center" vertical="center" wrapText="1"/>
      <protection hidden="1"/>
    </xf>
    <xf numFmtId="0" fontId="67" fillId="0" borderId="56" xfId="10" applyFill="1" applyBorder="1" applyAlignment="1" applyProtection="1">
      <alignment horizontal="center" vertical="center" wrapText="1"/>
      <protection hidden="1"/>
    </xf>
    <xf numFmtId="0" fontId="70" fillId="0" borderId="57" xfId="10" applyFont="1" applyFill="1" applyBorder="1" applyAlignment="1" applyProtection="1">
      <alignment horizontal="centerContinuous" vertical="center" wrapText="1"/>
    </xf>
    <xf numFmtId="0" fontId="70" fillId="0" borderId="58" xfId="10" applyFont="1" applyFill="1" applyBorder="1" applyAlignment="1" applyProtection="1">
      <alignment horizontal="centerContinuous" vertical="center" wrapText="1"/>
    </xf>
    <xf numFmtId="0" fontId="67" fillId="0" borderId="59" xfId="10" applyFill="1" applyBorder="1" applyAlignment="1" applyProtection="1">
      <alignment horizontal="center" vertical="center" wrapText="1"/>
    </xf>
    <xf numFmtId="0" fontId="67" fillId="0" borderId="59" xfId="10" applyFill="1" applyBorder="1" applyAlignment="1" applyProtection="1">
      <alignment horizontal="center" vertical="center" wrapText="1"/>
      <protection hidden="1"/>
    </xf>
    <xf numFmtId="0" fontId="67" fillId="0" borderId="60" xfId="10" applyFill="1" applyBorder="1" applyAlignment="1" applyProtection="1">
      <alignment horizontal="center" vertical="center" wrapText="1"/>
      <protection hidden="1"/>
    </xf>
    <xf numFmtId="0" fontId="67" fillId="0" borderId="0" xfId="10" applyFill="1" applyAlignment="1" applyProtection="1">
      <alignment horizontal="center" vertical="center" wrapText="1"/>
      <protection hidden="1"/>
    </xf>
    <xf numFmtId="0" fontId="67" fillId="0" borderId="61" xfId="10" applyFill="1" applyBorder="1" applyAlignment="1" applyProtection="1">
      <alignment horizontal="center" vertical="center" wrapText="1"/>
      <protection hidden="1"/>
    </xf>
    <xf numFmtId="0" fontId="70" fillId="0" borderId="0" xfId="10" applyFont="1" applyFill="1" applyAlignment="1" applyProtection="1">
      <alignment horizontal="center" vertical="center" wrapText="1"/>
    </xf>
    <xf numFmtId="0" fontId="70" fillId="0" borderId="52" xfId="10" applyFont="1" applyFill="1" applyBorder="1" applyAlignment="1" applyProtection="1">
      <alignment horizontal="centerContinuous" vertical="center" wrapText="1"/>
    </xf>
    <xf numFmtId="0" fontId="70" fillId="0" borderId="62" xfId="10" applyFont="1" applyFill="1" applyBorder="1" applyAlignment="1" applyProtection="1">
      <alignment horizontal="center" vertical="center" wrapText="1"/>
      <protection hidden="1"/>
    </xf>
    <xf numFmtId="0" fontId="67" fillId="0" borderId="63" xfId="10" applyFill="1" applyBorder="1" applyAlignment="1" applyProtection="1">
      <alignment horizontal="center" vertical="center" wrapText="1"/>
      <protection hidden="1"/>
    </xf>
    <xf numFmtId="0" fontId="67" fillId="0" borderId="64" xfId="10" applyFill="1" applyBorder="1" applyAlignment="1" applyProtection="1">
      <alignment horizontal="center" vertical="center" wrapText="1"/>
      <protection hidden="1"/>
    </xf>
    <xf numFmtId="0" fontId="70" fillId="0" borderId="65" xfId="10" applyFont="1" applyFill="1" applyBorder="1" applyAlignment="1" applyProtection="1">
      <alignment horizontal="center" vertical="center" wrapText="1"/>
      <protection hidden="1"/>
    </xf>
    <xf numFmtId="0" fontId="70" fillId="0" borderId="0" xfId="10" applyFont="1" applyFill="1" applyAlignment="1" applyProtection="1">
      <alignment horizontal="center" vertical="center" wrapText="1"/>
      <protection hidden="1"/>
    </xf>
    <xf numFmtId="0" fontId="70" fillId="0" borderId="0" xfId="10" applyFont="1" applyFill="1" applyAlignment="1" applyProtection="1">
      <alignment wrapText="1"/>
      <protection hidden="1"/>
    </xf>
    <xf numFmtId="0" fontId="70" fillId="0" borderId="39" xfId="10" applyFont="1" applyFill="1" applyBorder="1" applyAlignment="1" applyProtection="1">
      <alignment horizontal="center" vertical="center"/>
      <protection hidden="1"/>
    </xf>
    <xf numFmtId="2" fontId="70" fillId="0" borderId="39" xfId="10" applyNumberFormat="1" applyFont="1" applyFill="1" applyBorder="1" applyAlignment="1" applyProtection="1">
      <alignment horizontal="right" vertical="center"/>
      <protection locked="0"/>
    </xf>
    <xf numFmtId="0" fontId="70" fillId="0" borderId="39" xfId="10" applyFont="1" applyFill="1" applyBorder="1" applyAlignment="1" applyProtection="1">
      <alignment horizontal="center" vertical="center" wrapText="1"/>
      <protection hidden="1"/>
    </xf>
    <xf numFmtId="0" fontId="70" fillId="0" borderId="39" xfId="10" applyFont="1" applyFill="1" applyBorder="1" applyAlignment="1" applyProtection="1">
      <alignment horizontal="left" vertical="center" wrapText="1"/>
      <protection hidden="1"/>
    </xf>
    <xf numFmtId="2" fontId="70" fillId="0" borderId="39" xfId="10" applyNumberFormat="1" applyFont="1" applyFill="1" applyBorder="1" applyAlignment="1" applyProtection="1">
      <alignment horizontal="right" vertical="center"/>
      <protection hidden="1"/>
    </xf>
    <xf numFmtId="2" fontId="70" fillId="0" borderId="39" xfId="10" applyNumberFormat="1" applyFont="1" applyFill="1" applyBorder="1" applyProtection="1">
      <protection locked="0"/>
    </xf>
    <xf numFmtId="2" fontId="70" fillId="0" borderId="39" xfId="10" applyNumberFormat="1" applyFont="1" applyFill="1" applyBorder="1" applyAlignment="1" applyProtection="1">
      <alignment horizontal="right" vertical="center" wrapText="1"/>
      <protection hidden="1"/>
    </xf>
    <xf numFmtId="2" fontId="81" fillId="0" borderId="46" xfId="10" applyNumberFormat="1" applyFont="1" applyFill="1" applyBorder="1" applyAlignment="1" applyProtection="1">
      <alignment horizontal="right"/>
      <protection hidden="1"/>
    </xf>
    <xf numFmtId="2" fontId="81" fillId="0" borderId="46" xfId="10" applyNumberFormat="1" applyFont="1" applyFill="1" applyBorder="1" applyAlignment="1" applyProtection="1">
      <alignment horizontal="right" vertical="center"/>
      <protection hidden="1"/>
    </xf>
    <xf numFmtId="0" fontId="81" fillId="0" borderId="46" xfId="10" applyFont="1" applyFill="1" applyBorder="1" applyAlignment="1" applyProtection="1">
      <alignment horizontal="center" vertical="center" wrapText="1"/>
      <protection hidden="1"/>
    </xf>
    <xf numFmtId="0" fontId="81" fillId="0" borderId="46" xfId="10" applyFont="1" applyFill="1" applyBorder="1" applyAlignment="1" applyProtection="1">
      <alignment horizontal="left" vertical="center" wrapText="1"/>
      <protection hidden="1"/>
    </xf>
    <xf numFmtId="0" fontId="70" fillId="0" borderId="46" xfId="10" applyFont="1" applyFill="1" applyBorder="1" applyAlignment="1" applyProtection="1">
      <alignment horizontal="center" vertical="center"/>
      <protection hidden="1"/>
    </xf>
    <xf numFmtId="0" fontId="70" fillId="0" borderId="57" xfId="10" applyFont="1" applyFill="1" applyBorder="1" applyAlignment="1" applyProtection="1">
      <alignment horizontal="center" vertical="center"/>
    </xf>
    <xf numFmtId="0" fontId="70" fillId="0" borderId="52" xfId="10" applyFont="1" applyFill="1" applyBorder="1" applyAlignment="1" applyProtection="1">
      <alignment horizontal="center" vertical="center"/>
    </xf>
    <xf numFmtId="0" fontId="70" fillId="0" borderId="58" xfId="10" applyFont="1" applyFill="1" applyBorder="1" applyAlignment="1" applyProtection="1">
      <alignment horizontal="center" vertical="center"/>
      <protection hidden="1"/>
    </xf>
    <xf numFmtId="0" fontId="70" fillId="0" borderId="57" xfId="10" applyFont="1" applyFill="1" applyBorder="1" applyAlignment="1" applyProtection="1">
      <alignment horizontal="centerContinuous" vertical="center"/>
      <protection hidden="1"/>
    </xf>
    <xf numFmtId="0" fontId="70" fillId="0" borderId="66" xfId="10" applyFont="1" applyFill="1" applyBorder="1" applyAlignment="1" applyProtection="1">
      <alignment horizontal="centerContinuous" vertical="center"/>
      <protection hidden="1"/>
    </xf>
    <xf numFmtId="0" fontId="70" fillId="0" borderId="58" xfId="10" applyFont="1" applyFill="1" applyBorder="1" applyAlignment="1" applyProtection="1">
      <alignment horizontal="centerContinuous" vertical="center"/>
      <protection hidden="1"/>
    </xf>
    <xf numFmtId="0" fontId="70" fillId="0" borderId="62" xfId="10" applyFont="1" applyFill="1" applyBorder="1" applyAlignment="1" applyProtection="1">
      <alignment horizontal="center" vertical="center" wrapText="1"/>
    </xf>
    <xf numFmtId="0" fontId="70" fillId="0" borderId="66" xfId="10" applyFont="1" applyFill="1" applyBorder="1" applyAlignment="1" applyProtection="1">
      <alignment horizontal="centerContinuous" vertical="center" wrapText="1"/>
    </xf>
    <xf numFmtId="0" fontId="70" fillId="0" borderId="57" xfId="10" applyFont="1" applyFill="1" applyBorder="1" applyAlignment="1" applyProtection="1">
      <alignment horizontal="centerContinuous" vertical="center"/>
    </xf>
    <xf numFmtId="0" fontId="70" fillId="0" borderId="66" xfId="10" applyFont="1" applyFill="1" applyBorder="1" applyAlignment="1" applyProtection="1">
      <alignment horizontal="centerContinuous" vertical="center"/>
    </xf>
    <xf numFmtId="0" fontId="70" fillId="0" borderId="58" xfId="10" applyFont="1" applyFill="1" applyBorder="1" applyAlignment="1" applyProtection="1">
      <alignment horizontal="centerContinuous" vertical="center"/>
    </xf>
    <xf numFmtId="1" fontId="70" fillId="0" borderId="52" xfId="10" applyNumberFormat="1" applyFont="1" applyFill="1" applyBorder="1" applyProtection="1">
      <protection locked="0"/>
    </xf>
    <xf numFmtId="0" fontId="67" fillId="0" borderId="60" xfId="10" applyFill="1" applyBorder="1" applyAlignment="1" applyProtection="1">
      <alignment horizontal="right" vertical="center" wrapText="1"/>
    </xf>
    <xf numFmtId="0" fontId="67" fillId="0" borderId="0" xfId="10" applyFill="1" applyAlignment="1" applyProtection="1">
      <alignment horizontal="right" vertical="center" wrapText="1"/>
    </xf>
    <xf numFmtId="0" fontId="70" fillId="0" borderId="0" xfId="10" applyFont="1" applyFill="1" applyAlignment="1" applyProtection="1">
      <alignment horizontal="right" vertical="center" wrapText="1"/>
      <protection hidden="1"/>
    </xf>
    <xf numFmtId="0" fontId="70" fillId="0" borderId="52" xfId="10" applyFont="1" applyFill="1" applyBorder="1" applyProtection="1">
      <protection locked="0"/>
    </xf>
    <xf numFmtId="0" fontId="67" fillId="0" borderId="60" xfId="10" applyFill="1" applyBorder="1" applyAlignment="1" applyProtection="1">
      <alignment horizontal="right" wrapText="1"/>
    </xf>
    <xf numFmtId="0" fontId="67" fillId="0" borderId="0" xfId="10" applyFill="1" applyAlignment="1" applyProtection="1">
      <alignment horizontal="right" wrapText="1"/>
    </xf>
    <xf numFmtId="0" fontId="70" fillId="0" borderId="0" xfId="10" applyFont="1" applyFill="1" applyAlignment="1" applyProtection="1">
      <alignment horizontal="right" wrapText="1"/>
    </xf>
    <xf numFmtId="0" fontId="67" fillId="0" borderId="0" xfId="10" applyFill="1" applyAlignment="1" applyProtection="1">
      <alignment horizontal="center" vertical="center" wrapText="1"/>
    </xf>
    <xf numFmtId="0" fontId="70" fillId="0" borderId="0" xfId="10" applyFont="1" applyFill="1" applyAlignment="1" applyProtection="1">
      <alignment horizontal="center" vertical="center" wrapText="1"/>
      <protection locked="0"/>
    </xf>
    <xf numFmtId="0" fontId="51" fillId="0" borderId="0" xfId="10" applyFont="1" applyFill="1" applyAlignment="1" applyProtection="1">
      <alignment horizontal="center" vertical="center" wrapText="1"/>
      <protection locked="0"/>
    </xf>
    <xf numFmtId="0" fontId="73" fillId="0" borderId="0" xfId="10" applyFont="1" applyFill="1" applyAlignment="1" applyProtection="1">
      <alignment horizontal="center" vertical="center" wrapText="1"/>
    </xf>
    <xf numFmtId="0" fontId="67" fillId="0" borderId="37" xfId="10" applyFill="1" applyBorder="1" applyAlignment="1" applyProtection="1">
      <alignment horizontal="centerContinuous" vertical="center"/>
      <protection hidden="1"/>
    </xf>
    <xf numFmtId="0" fontId="70" fillId="0" borderId="37" xfId="10" applyFont="1" applyFill="1" applyBorder="1" applyAlignment="1" applyProtection="1">
      <alignment horizontal="centerContinuous" vertical="center"/>
      <protection hidden="1"/>
    </xf>
    <xf numFmtId="0" fontId="51" fillId="0" borderId="37" xfId="10" applyFont="1" applyFill="1" applyBorder="1" applyAlignment="1" applyProtection="1">
      <alignment horizontal="centerContinuous" vertical="center"/>
      <protection hidden="1"/>
    </xf>
    <xf numFmtId="0" fontId="70" fillId="0" borderId="38" xfId="10" applyFont="1" applyFill="1" applyBorder="1" applyAlignment="1" applyProtection="1">
      <alignment horizontal="center" vertical="center" wrapText="1"/>
      <protection locked="0"/>
    </xf>
    <xf numFmtId="0" fontId="81" fillId="0" borderId="0" xfId="10" applyFont="1" applyFill="1" applyAlignment="1" applyProtection="1">
      <alignment horizontal="center" vertical="center" wrapText="1"/>
      <protection locked="0"/>
    </xf>
    <xf numFmtId="0" fontId="83" fillId="0" borderId="0" xfId="10" applyFont="1" applyFill="1" applyAlignment="1" applyProtection="1">
      <alignment vertical="center" wrapText="1"/>
    </xf>
    <xf numFmtId="0" fontId="84" fillId="0" borderId="0" xfId="10" applyFont="1" applyFill="1" applyAlignment="1" applyProtection="1">
      <alignment vertical="center" wrapText="1"/>
      <protection hidden="1"/>
    </xf>
    <xf numFmtId="0" fontId="67" fillId="0" borderId="0" xfId="10" applyFill="1" applyAlignment="1" applyProtection="1">
      <alignment horizontal="centerContinuous" vertical="center"/>
    </xf>
    <xf numFmtId="0" fontId="67" fillId="0" borderId="37" xfId="10" applyFill="1" applyBorder="1" applyAlignment="1" applyProtection="1">
      <alignment vertical="center"/>
    </xf>
    <xf numFmtId="0" fontId="70" fillId="0" borderId="37" xfId="10" applyFont="1" applyFill="1" applyBorder="1" applyAlignment="1" applyProtection="1">
      <alignment vertical="center"/>
      <protection hidden="1"/>
    </xf>
    <xf numFmtId="0" fontId="67" fillId="0" borderId="38" xfId="10" applyFill="1" applyBorder="1" applyAlignment="1" applyProtection="1">
      <alignment horizontal="center" vertical="center"/>
    </xf>
    <xf numFmtId="0" fontId="70" fillId="0" borderId="38" xfId="10" applyFont="1" applyFill="1" applyBorder="1" applyAlignment="1" applyProtection="1">
      <alignment horizontal="center" vertical="center"/>
      <protection locked="0"/>
    </xf>
    <xf numFmtId="0" fontId="67" fillId="0" borderId="0" xfId="10" applyFill="1" applyAlignment="1" applyProtection="1">
      <alignment wrapText="1"/>
    </xf>
    <xf numFmtId="0" fontId="70" fillId="0" borderId="0" xfId="10" applyFont="1" applyFill="1" applyAlignment="1" applyProtection="1">
      <alignment wrapText="1"/>
    </xf>
    <xf numFmtId="0" fontId="67" fillId="0" borderId="0" xfId="10" applyFill="1" applyAlignment="1" applyProtection="1">
      <alignment wrapText="1"/>
    </xf>
    <xf numFmtId="0" fontId="70" fillId="0" borderId="0" xfId="10" applyFont="1" applyFill="1" applyAlignment="1" applyProtection="1">
      <alignment wrapText="1"/>
    </xf>
    <xf numFmtId="0" fontId="70" fillId="0" borderId="0" xfId="10" applyFont="1" applyFill="1" applyAlignment="1" applyProtection="1">
      <alignment wrapText="1"/>
      <protection hidden="1"/>
    </xf>
  </cellXfs>
  <cellStyles count="11">
    <cellStyle name="Įprastas" xfId="0" builtinId="0"/>
    <cellStyle name="Įprastas 2" xfId="1"/>
    <cellStyle name="Įprastas 3" xfId="3"/>
    <cellStyle name="Įprastas 4" xfId="8"/>
    <cellStyle name="Įprastas 5" xfId="9"/>
    <cellStyle name="Įprastas 6" xfId="10"/>
    <cellStyle name="Normal_CF_ataskaitos_prie_mokejimo_tvarkos_040115" xfId="2"/>
    <cellStyle name="Normal_kontingento formos sav" xfId="5"/>
    <cellStyle name="Normal_Sheet1" xfId="4"/>
    <cellStyle name="Normal_TRECFORMantras2001333" xfId="7"/>
    <cellStyle name="Paprastas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5"/>
  <sheetViews>
    <sheetView tabSelected="1" topLeftCell="A4" workbookViewId="0">
      <selection activeCell="G15" sqref="G15:K15"/>
    </sheetView>
  </sheetViews>
  <sheetFormatPr defaultRowHeight="15"/>
  <cols>
    <col min="1" max="4" width="2" style="476" customWidth="1"/>
    <col min="5" max="5" width="2.140625" style="476" customWidth="1"/>
    <col min="6" max="6" width="3.5703125" style="485" customWidth="1"/>
    <col min="7" max="7" width="34.28515625" style="476" customWidth="1"/>
    <col min="8" max="8" width="4.7109375" style="476" customWidth="1"/>
    <col min="9" max="9" width="9" style="476" customWidth="1"/>
    <col min="10" max="10" width="11.7109375" style="476" customWidth="1"/>
    <col min="11" max="11" width="12.42578125" style="476" customWidth="1"/>
    <col min="12" max="12" width="10.140625" style="476" customWidth="1"/>
    <col min="13" max="13" width="0.140625" style="476" hidden="1" customWidth="1"/>
    <col min="14" max="14" width="6.140625" style="476" hidden="1" customWidth="1"/>
    <col min="15" max="15" width="8.85546875" style="476" hidden="1" customWidth="1"/>
    <col min="16" max="16" width="9.140625" style="476" hidden="1" customWidth="1"/>
    <col min="17" max="17" width="11.28515625" style="476" customWidth="1"/>
    <col min="18" max="18" width="34.42578125" style="476" customWidth="1"/>
    <col min="19" max="19" width="9.140625" style="476"/>
    <col min="20" max="16384" width="9.140625" style="475"/>
  </cols>
  <sheetData>
    <row r="1" spans="1:36" ht="15" customHeight="1">
      <c r="G1" s="500"/>
      <c r="H1" s="497"/>
      <c r="I1" s="499"/>
      <c r="J1" s="484" t="s">
        <v>388</v>
      </c>
      <c r="K1" s="484"/>
      <c r="L1" s="484"/>
      <c r="M1" s="487"/>
      <c r="N1" s="484"/>
      <c r="O1" s="484"/>
      <c r="P1" s="484"/>
      <c r="T1" s="476"/>
      <c r="U1" s="476"/>
      <c r="V1" s="476"/>
      <c r="W1" s="476"/>
      <c r="X1" s="476"/>
      <c r="Y1" s="476"/>
      <c r="Z1" s="476"/>
      <c r="AA1" s="476"/>
      <c r="AB1" s="476"/>
      <c r="AC1" s="476"/>
      <c r="AD1" s="476"/>
      <c r="AE1" s="476"/>
      <c r="AF1" s="476"/>
      <c r="AG1" s="476"/>
      <c r="AH1" s="476"/>
      <c r="AI1" s="476"/>
      <c r="AJ1" s="476"/>
    </row>
    <row r="2" spans="1:36" ht="14.25" customHeight="1">
      <c r="H2" s="497"/>
      <c r="I2" s="475"/>
      <c r="J2" s="484" t="s">
        <v>387</v>
      </c>
      <c r="K2" s="484"/>
      <c r="L2" s="484"/>
      <c r="M2" s="487"/>
      <c r="N2" s="484"/>
      <c r="O2" s="484"/>
      <c r="P2" s="484"/>
      <c r="T2" s="476"/>
      <c r="U2" s="476"/>
      <c r="V2" s="476"/>
      <c r="W2" s="476"/>
      <c r="X2" s="476"/>
      <c r="Y2" s="476"/>
      <c r="Z2" s="476"/>
      <c r="AA2" s="476"/>
      <c r="AB2" s="476"/>
      <c r="AC2" s="476"/>
      <c r="AD2" s="476"/>
      <c r="AE2" s="476"/>
      <c r="AF2" s="476"/>
      <c r="AG2" s="476"/>
      <c r="AH2" s="476"/>
      <c r="AI2" s="476"/>
      <c r="AJ2" s="476"/>
    </row>
    <row r="3" spans="1:36" ht="13.5" customHeight="1">
      <c r="H3" s="479"/>
      <c r="I3" s="497"/>
      <c r="J3" s="484" t="s">
        <v>386</v>
      </c>
      <c r="K3" s="484"/>
      <c r="L3" s="484"/>
      <c r="M3" s="487"/>
      <c r="N3" s="484"/>
      <c r="O3" s="484"/>
      <c r="P3" s="484"/>
      <c r="T3" s="476"/>
      <c r="U3" s="476"/>
      <c r="V3" s="476"/>
      <c r="W3" s="476"/>
      <c r="X3" s="476"/>
      <c r="Y3" s="476"/>
      <c r="Z3" s="476"/>
      <c r="AA3" s="476"/>
      <c r="AB3" s="476"/>
      <c r="AC3" s="476"/>
      <c r="AD3" s="476"/>
      <c r="AE3" s="476"/>
      <c r="AF3" s="476"/>
      <c r="AG3" s="476"/>
      <c r="AH3" s="476"/>
      <c r="AI3" s="476"/>
      <c r="AJ3" s="476"/>
    </row>
    <row r="4" spans="1:36" ht="14.25" customHeight="1">
      <c r="G4" s="498" t="s">
        <v>385</v>
      </c>
      <c r="H4" s="497"/>
      <c r="I4" s="475"/>
      <c r="J4" s="484" t="s">
        <v>384</v>
      </c>
      <c r="K4" s="484"/>
      <c r="L4" s="484"/>
      <c r="M4" s="487"/>
      <c r="N4" s="496"/>
      <c r="O4" s="496"/>
      <c r="P4" s="484"/>
      <c r="T4" s="476"/>
      <c r="U4" s="476"/>
      <c r="V4" s="476"/>
      <c r="W4" s="476"/>
      <c r="X4" s="476"/>
      <c r="Y4" s="476"/>
      <c r="Z4" s="476"/>
      <c r="AA4" s="476"/>
      <c r="AB4" s="476"/>
      <c r="AC4" s="476"/>
      <c r="AD4" s="476"/>
      <c r="AE4" s="476"/>
      <c r="AF4" s="476"/>
      <c r="AG4" s="476"/>
      <c r="AH4" s="476"/>
      <c r="AI4" s="476"/>
      <c r="AJ4" s="476"/>
    </row>
    <row r="5" spans="1:36" ht="12" customHeight="1">
      <c r="H5" s="495"/>
      <c r="I5" s="475"/>
      <c r="J5" s="484" t="s">
        <v>383</v>
      </c>
      <c r="K5" s="484"/>
      <c r="L5" s="484"/>
      <c r="M5" s="487"/>
      <c r="N5" s="484"/>
      <c r="O5" s="484"/>
      <c r="P5" s="484"/>
      <c r="Q5" s="484"/>
      <c r="T5" s="476"/>
      <c r="U5" s="476"/>
      <c r="V5" s="476"/>
      <c r="W5" s="476"/>
      <c r="X5" s="476"/>
      <c r="Y5" s="476"/>
      <c r="Z5" s="476"/>
      <c r="AA5" s="476"/>
      <c r="AB5" s="476"/>
      <c r="AC5" s="476"/>
      <c r="AD5" s="476"/>
      <c r="AE5" s="476"/>
      <c r="AF5" s="476"/>
      <c r="AG5" s="476"/>
      <c r="AH5" s="476"/>
      <c r="AI5" s="476"/>
      <c r="AJ5" s="476"/>
    </row>
    <row r="6" spans="1:36" ht="25.5" customHeight="1">
      <c r="G6" s="494" t="s">
        <v>382</v>
      </c>
      <c r="H6" s="484"/>
      <c r="I6" s="484"/>
      <c r="J6" s="493"/>
      <c r="K6" s="493"/>
      <c r="L6" s="492"/>
      <c r="M6" s="487"/>
      <c r="T6" s="476"/>
      <c r="U6" s="476"/>
      <c r="V6" s="476"/>
      <c r="W6" s="476"/>
      <c r="X6" s="476"/>
      <c r="Y6" s="476"/>
      <c r="Z6" s="476"/>
      <c r="AA6" s="476"/>
      <c r="AB6" s="476"/>
      <c r="AC6" s="476"/>
      <c r="AD6" s="476"/>
      <c r="AE6" s="476"/>
      <c r="AF6" s="476"/>
      <c r="AG6" s="476"/>
      <c r="AH6" s="476"/>
      <c r="AI6" s="476"/>
      <c r="AJ6" s="476"/>
    </row>
    <row r="7" spans="1:36" ht="18.75" customHeight="1">
      <c r="A7" s="643" t="s">
        <v>381</v>
      </c>
      <c r="B7" s="644"/>
      <c r="C7" s="644"/>
      <c r="D7" s="644"/>
      <c r="E7" s="644"/>
      <c r="F7" s="644"/>
      <c r="G7" s="644"/>
      <c r="H7" s="644"/>
      <c r="I7" s="644"/>
      <c r="J7" s="644"/>
      <c r="K7" s="644"/>
      <c r="L7" s="644"/>
      <c r="M7" s="487"/>
      <c r="T7" s="476"/>
      <c r="U7" s="476"/>
      <c r="V7" s="476"/>
      <c r="W7" s="476"/>
      <c r="X7" s="476"/>
      <c r="Y7" s="476"/>
      <c r="Z7" s="476"/>
      <c r="AA7" s="476"/>
      <c r="AB7" s="476"/>
      <c r="AC7" s="476"/>
      <c r="AD7" s="476"/>
      <c r="AE7" s="476"/>
      <c r="AF7" s="476"/>
      <c r="AG7" s="476"/>
      <c r="AH7" s="476"/>
      <c r="AI7" s="476"/>
      <c r="AJ7" s="476"/>
    </row>
    <row r="8" spans="1:36" ht="14.25" customHeight="1">
      <c r="A8" s="491"/>
      <c r="B8" s="490"/>
      <c r="C8" s="490"/>
      <c r="D8" s="490"/>
      <c r="E8" s="490"/>
      <c r="F8" s="490"/>
      <c r="G8" s="645" t="s">
        <v>380</v>
      </c>
      <c r="H8" s="645"/>
      <c r="I8" s="645"/>
      <c r="J8" s="645"/>
      <c r="K8" s="645"/>
      <c r="L8" s="490"/>
      <c r="M8" s="487"/>
      <c r="T8" s="476"/>
      <c r="U8" s="476"/>
      <c r="V8" s="476"/>
      <c r="W8" s="476"/>
      <c r="X8" s="476"/>
      <c r="Y8" s="476"/>
      <c r="Z8" s="476"/>
      <c r="AA8" s="476"/>
      <c r="AB8" s="476"/>
      <c r="AC8" s="476"/>
      <c r="AD8" s="476"/>
      <c r="AE8" s="476"/>
      <c r="AF8" s="476"/>
      <c r="AG8" s="476"/>
      <c r="AH8" s="476"/>
      <c r="AI8" s="476"/>
      <c r="AJ8" s="476"/>
    </row>
    <row r="9" spans="1:36" ht="16.5" customHeight="1">
      <c r="A9" s="639" t="s">
        <v>379</v>
      </c>
      <c r="B9" s="639"/>
      <c r="C9" s="639"/>
      <c r="D9" s="639"/>
      <c r="E9" s="639"/>
      <c r="F9" s="639"/>
      <c r="G9" s="639"/>
      <c r="H9" s="639"/>
      <c r="I9" s="639"/>
      <c r="J9" s="639"/>
      <c r="K9" s="639"/>
      <c r="L9" s="639"/>
      <c r="M9" s="487"/>
      <c r="T9" s="476"/>
      <c r="U9" s="476"/>
      <c r="V9" s="476"/>
      <c r="W9" s="476"/>
      <c r="X9" s="476"/>
      <c r="Y9" s="476"/>
      <c r="Z9" s="476"/>
      <c r="AA9" s="476"/>
      <c r="AB9" s="476"/>
      <c r="AC9" s="476"/>
      <c r="AD9" s="476"/>
      <c r="AE9" s="476"/>
      <c r="AF9" s="476"/>
      <c r="AG9" s="476"/>
      <c r="AH9" s="476"/>
      <c r="AI9" s="476"/>
      <c r="AJ9" s="476"/>
    </row>
    <row r="10" spans="1:36" ht="15.75" customHeight="1">
      <c r="G10" s="640" t="s">
        <v>378</v>
      </c>
      <c r="H10" s="640"/>
      <c r="I10" s="640"/>
      <c r="J10" s="640"/>
      <c r="K10" s="640"/>
      <c r="M10" s="487"/>
      <c r="T10" s="476"/>
      <c r="U10" s="476"/>
      <c r="V10" s="476"/>
      <c r="W10" s="476"/>
      <c r="X10" s="476"/>
      <c r="Y10" s="476"/>
      <c r="Z10" s="476"/>
      <c r="AA10" s="476"/>
      <c r="AB10" s="476"/>
      <c r="AC10" s="476"/>
      <c r="AD10" s="476"/>
      <c r="AE10" s="476"/>
      <c r="AF10" s="476"/>
      <c r="AG10" s="476"/>
      <c r="AH10" s="476"/>
      <c r="AI10" s="476"/>
      <c r="AJ10" s="476"/>
    </row>
    <row r="11" spans="1:36" ht="12" customHeight="1">
      <c r="G11" s="646" t="s">
        <v>392</v>
      </c>
      <c r="H11" s="646"/>
      <c r="I11" s="646"/>
      <c r="J11" s="646"/>
      <c r="K11" s="646"/>
      <c r="T11" s="476"/>
      <c r="U11" s="476"/>
      <c r="V11" s="476"/>
      <c r="W11" s="476"/>
      <c r="X11" s="476"/>
      <c r="Y11" s="476"/>
      <c r="Z11" s="476"/>
      <c r="AA11" s="476"/>
      <c r="AB11" s="476"/>
      <c r="AC11" s="476"/>
      <c r="AD11" s="476"/>
      <c r="AE11" s="476"/>
      <c r="AF11" s="476"/>
      <c r="AG11" s="476"/>
      <c r="AH11" s="476"/>
      <c r="AI11" s="476"/>
      <c r="AJ11" s="476"/>
    </row>
    <row r="12" spans="1:36" ht="9" customHeight="1">
      <c r="T12" s="476"/>
      <c r="U12" s="476"/>
      <c r="V12" s="476"/>
      <c r="W12" s="476"/>
      <c r="X12" s="476"/>
      <c r="Y12" s="476"/>
      <c r="Z12" s="476"/>
      <c r="AA12" s="476"/>
      <c r="AB12" s="476"/>
      <c r="AC12" s="476"/>
      <c r="AD12" s="476"/>
      <c r="AE12" s="476"/>
      <c r="AF12" s="476"/>
      <c r="AG12" s="476"/>
      <c r="AH12" s="476"/>
      <c r="AI12" s="476"/>
      <c r="AJ12" s="476"/>
    </row>
    <row r="13" spans="1:36" ht="12" customHeight="1">
      <c r="B13" s="639" t="s">
        <v>376</v>
      </c>
      <c r="C13" s="639"/>
      <c r="D13" s="639"/>
      <c r="E13" s="639"/>
      <c r="F13" s="639"/>
      <c r="G13" s="639"/>
      <c r="H13" s="639"/>
      <c r="I13" s="639"/>
      <c r="J13" s="639"/>
      <c r="K13" s="639"/>
      <c r="L13" s="639"/>
      <c r="T13" s="476"/>
      <c r="U13" s="476"/>
      <c r="V13" s="476"/>
      <c r="W13" s="476"/>
      <c r="X13" s="476"/>
      <c r="Y13" s="476"/>
      <c r="Z13" s="476"/>
      <c r="AA13" s="476"/>
      <c r="AB13" s="476"/>
      <c r="AC13" s="476"/>
      <c r="AD13" s="476"/>
      <c r="AE13" s="476"/>
      <c r="AF13" s="476"/>
      <c r="AG13" s="476"/>
      <c r="AH13" s="476"/>
      <c r="AI13" s="476"/>
      <c r="AJ13" s="476"/>
    </row>
    <row r="14" spans="1:36" ht="12" customHeight="1">
      <c r="T14" s="476"/>
      <c r="U14" s="476"/>
      <c r="V14" s="476"/>
      <c r="W14" s="476"/>
      <c r="X14" s="476"/>
      <c r="Y14" s="476"/>
      <c r="Z14" s="476"/>
      <c r="AA14" s="476"/>
      <c r="AB14" s="476"/>
      <c r="AC14" s="476"/>
      <c r="AD14" s="476"/>
      <c r="AE14" s="476"/>
      <c r="AF14" s="476"/>
      <c r="AG14" s="476"/>
      <c r="AH14" s="476"/>
      <c r="AI14" s="476"/>
      <c r="AJ14" s="476"/>
    </row>
    <row r="15" spans="1:36" ht="12.75" customHeight="1">
      <c r="G15" s="640" t="s">
        <v>502</v>
      </c>
      <c r="H15" s="640"/>
      <c r="I15" s="640"/>
      <c r="J15" s="640"/>
      <c r="K15" s="640"/>
    </row>
    <row r="16" spans="1:36" ht="11.25" customHeight="1">
      <c r="G16" s="641" t="s">
        <v>375</v>
      </c>
      <c r="H16" s="641"/>
      <c r="I16" s="641"/>
      <c r="J16" s="641"/>
      <c r="K16" s="641"/>
    </row>
    <row r="17" spans="1:17" ht="15" customHeight="1">
      <c r="B17" s="475"/>
      <c r="C17" s="475"/>
      <c r="D17" s="475"/>
      <c r="E17" s="642" t="s">
        <v>374</v>
      </c>
      <c r="F17" s="642"/>
      <c r="G17" s="642"/>
      <c r="H17" s="642"/>
      <c r="I17" s="642"/>
      <c r="J17" s="642"/>
      <c r="K17" s="642"/>
      <c r="L17" s="475"/>
    </row>
    <row r="18" spans="1:17" ht="12" customHeight="1">
      <c r="A18" s="615" t="s">
        <v>373</v>
      </c>
      <c r="B18" s="615"/>
      <c r="C18" s="615"/>
      <c r="D18" s="615"/>
      <c r="E18" s="615"/>
      <c r="F18" s="615"/>
      <c r="G18" s="615"/>
      <c r="H18" s="615"/>
      <c r="I18" s="615"/>
      <c r="J18" s="615"/>
      <c r="K18" s="615"/>
      <c r="L18" s="615"/>
      <c r="M18" s="463"/>
    </row>
    <row r="19" spans="1:17" ht="12" customHeight="1">
      <c r="F19" s="476"/>
      <c r="J19" s="483"/>
      <c r="K19" s="482"/>
      <c r="L19" s="481" t="s">
        <v>372</v>
      </c>
      <c r="M19" s="463"/>
    </row>
    <row r="20" spans="1:17" ht="11.25" customHeight="1">
      <c r="F20" s="476"/>
      <c r="J20" s="480" t="s">
        <v>371</v>
      </c>
      <c r="K20" s="479"/>
      <c r="L20" s="467"/>
      <c r="M20" s="463"/>
    </row>
    <row r="21" spans="1:17" ht="12" customHeight="1">
      <c r="E21" s="484"/>
      <c r="F21" s="486"/>
      <c r="I21" s="477"/>
      <c r="J21" s="477"/>
      <c r="K21" s="474" t="s">
        <v>370</v>
      </c>
      <c r="L21" s="467"/>
      <c r="M21" s="463"/>
    </row>
    <row r="22" spans="1:17" ht="12.75" customHeight="1">
      <c r="C22" s="616" t="s">
        <v>369</v>
      </c>
      <c r="D22" s="617"/>
      <c r="E22" s="617"/>
      <c r="F22" s="617"/>
      <c r="G22" s="617"/>
      <c r="H22" s="617"/>
      <c r="I22" s="617"/>
      <c r="K22" s="474" t="s">
        <v>368</v>
      </c>
      <c r="L22" s="473" t="s">
        <v>367</v>
      </c>
      <c r="M22" s="463"/>
    </row>
    <row r="23" spans="1:17" ht="12" customHeight="1">
      <c r="F23" s="476"/>
      <c r="G23" s="486" t="s">
        <v>391</v>
      </c>
      <c r="H23" s="353"/>
      <c r="J23" s="471" t="s">
        <v>365</v>
      </c>
      <c r="K23" s="470" t="s">
        <v>364</v>
      </c>
      <c r="L23" s="467"/>
      <c r="M23" s="463"/>
    </row>
    <row r="24" spans="1:17" ht="12.75" customHeight="1">
      <c r="F24" s="476"/>
      <c r="G24" s="469" t="s">
        <v>363</v>
      </c>
      <c r="H24" s="371"/>
      <c r="I24" s="370"/>
      <c r="J24" s="468"/>
      <c r="K24" s="467"/>
      <c r="L24" s="467"/>
      <c r="M24" s="463"/>
    </row>
    <row r="25" spans="1:17" ht="13.5" customHeight="1">
      <c r="F25" s="476"/>
      <c r="G25" s="621" t="s">
        <v>361</v>
      </c>
      <c r="H25" s="621"/>
      <c r="I25" s="466" t="s">
        <v>358</v>
      </c>
      <c r="J25" s="465" t="s">
        <v>360</v>
      </c>
      <c r="K25" s="464" t="s">
        <v>359</v>
      </c>
      <c r="L25" s="464" t="s">
        <v>358</v>
      </c>
      <c r="M25" s="463"/>
    </row>
    <row r="26" spans="1:17" ht="14.25" customHeight="1">
      <c r="A26" s="462"/>
      <c r="B26" s="462"/>
      <c r="C26" s="462"/>
      <c r="D26" s="462"/>
      <c r="E26" s="462"/>
      <c r="F26" s="461"/>
      <c r="G26" s="355"/>
      <c r="I26" s="355"/>
      <c r="J26" s="355"/>
      <c r="K26" s="460"/>
      <c r="L26" s="459" t="s">
        <v>356</v>
      </c>
      <c r="M26" s="458"/>
    </row>
    <row r="27" spans="1:17" ht="24" customHeight="1">
      <c r="A27" s="625" t="s">
        <v>114</v>
      </c>
      <c r="B27" s="626"/>
      <c r="C27" s="626"/>
      <c r="D27" s="626"/>
      <c r="E27" s="626"/>
      <c r="F27" s="626"/>
      <c r="G27" s="629" t="s">
        <v>113</v>
      </c>
      <c r="H27" s="631" t="s">
        <v>355</v>
      </c>
      <c r="I27" s="633" t="s">
        <v>354</v>
      </c>
      <c r="J27" s="634"/>
      <c r="K27" s="635" t="s">
        <v>353</v>
      </c>
      <c r="L27" s="637" t="s">
        <v>352</v>
      </c>
      <c r="M27" s="458"/>
    </row>
    <row r="28" spans="1:17" ht="46.5" customHeight="1">
      <c r="A28" s="627"/>
      <c r="B28" s="628"/>
      <c r="C28" s="628"/>
      <c r="D28" s="628"/>
      <c r="E28" s="628"/>
      <c r="F28" s="628"/>
      <c r="G28" s="630"/>
      <c r="H28" s="632"/>
      <c r="I28" s="457" t="s">
        <v>351</v>
      </c>
      <c r="J28" s="456" t="s">
        <v>350</v>
      </c>
      <c r="K28" s="636"/>
      <c r="L28" s="638"/>
    </row>
    <row r="29" spans="1:17" ht="11.25" customHeight="1">
      <c r="A29" s="618" t="s">
        <v>349</v>
      </c>
      <c r="B29" s="619"/>
      <c r="C29" s="619"/>
      <c r="D29" s="619"/>
      <c r="E29" s="619"/>
      <c r="F29" s="620"/>
      <c r="G29" s="455">
        <v>2</v>
      </c>
      <c r="H29" s="454">
        <v>3</v>
      </c>
      <c r="I29" s="453" t="s">
        <v>348</v>
      </c>
      <c r="J29" s="452" t="s">
        <v>347</v>
      </c>
      <c r="K29" s="451">
        <v>6</v>
      </c>
      <c r="L29" s="451">
        <v>7</v>
      </c>
    </row>
    <row r="30" spans="1:17" s="364" customFormat="1" ht="14.25" customHeight="1">
      <c r="A30" s="414">
        <v>2</v>
      </c>
      <c r="B30" s="414"/>
      <c r="C30" s="413"/>
      <c r="D30" s="411"/>
      <c r="E30" s="414"/>
      <c r="F30" s="412"/>
      <c r="G30" s="411" t="s">
        <v>346</v>
      </c>
      <c r="H30" s="363">
        <v>1</v>
      </c>
      <c r="I30" s="380">
        <f>SUM(I31+I42+I61+I82+I89+I109+I131+I150+I160)</f>
        <v>155000</v>
      </c>
      <c r="J30" s="380">
        <f>SUM(J31+J42+J61+J82+J89+J109+J131+J150+J160)</f>
        <v>67800</v>
      </c>
      <c r="K30" s="385">
        <f>SUM(K31+K42+K61+K82+K89+K109+K131+K150+K160)</f>
        <v>64354.42</v>
      </c>
      <c r="L30" s="380">
        <f>SUM(L31+L42+L61+L82+L89+L109+L131+L150+L160)</f>
        <v>64354.42</v>
      </c>
    </row>
    <row r="31" spans="1:17" ht="16.5" customHeight="1">
      <c r="A31" s="414">
        <v>2</v>
      </c>
      <c r="B31" s="432">
        <v>1</v>
      </c>
      <c r="C31" s="392"/>
      <c r="D31" s="418"/>
      <c r="E31" s="393"/>
      <c r="F31" s="391"/>
      <c r="G31" s="439" t="s">
        <v>345</v>
      </c>
      <c r="H31" s="363">
        <v>2</v>
      </c>
      <c r="I31" s="380">
        <f>SUM(I32+I38)</f>
        <v>128800</v>
      </c>
      <c r="J31" s="380">
        <f>SUM(J32+J38)</f>
        <v>60000</v>
      </c>
      <c r="K31" s="425">
        <f>SUM(K32+K38)</f>
        <v>59741.57</v>
      </c>
      <c r="L31" s="424">
        <f>SUM(L32+L38)</f>
        <v>59741.57</v>
      </c>
    </row>
    <row r="32" spans="1:17" ht="14.25" hidden="1" customHeight="1">
      <c r="A32" s="376">
        <v>2</v>
      </c>
      <c r="B32" s="376">
        <v>1</v>
      </c>
      <c r="C32" s="375">
        <v>1</v>
      </c>
      <c r="D32" s="373"/>
      <c r="E32" s="376"/>
      <c r="F32" s="374"/>
      <c r="G32" s="373" t="s">
        <v>141</v>
      </c>
      <c r="H32" s="363">
        <v>3</v>
      </c>
      <c r="I32" s="380">
        <f>SUM(I33)</f>
        <v>127000</v>
      </c>
      <c r="J32" s="380">
        <f>SUM(J33)</f>
        <v>59100</v>
      </c>
      <c r="K32" s="385">
        <f>SUM(K33)</f>
        <v>58892.04</v>
      </c>
      <c r="L32" s="380">
        <f>SUM(L33)</f>
        <v>58892.04</v>
      </c>
      <c r="Q32" s="445"/>
    </row>
    <row r="33" spans="1:19" ht="13.5" hidden="1" customHeight="1">
      <c r="A33" s="377">
        <v>2</v>
      </c>
      <c r="B33" s="376">
        <v>1</v>
      </c>
      <c r="C33" s="375">
        <v>1</v>
      </c>
      <c r="D33" s="373">
        <v>1</v>
      </c>
      <c r="E33" s="376"/>
      <c r="F33" s="374"/>
      <c r="G33" s="373" t="s">
        <v>141</v>
      </c>
      <c r="H33" s="363">
        <v>4</v>
      </c>
      <c r="I33" s="380">
        <f>SUM(I34+I36)</f>
        <v>127000</v>
      </c>
      <c r="J33" s="380">
        <f t="shared" ref="J33:L34" si="0">SUM(J34)</f>
        <v>59100</v>
      </c>
      <c r="K33" s="380">
        <f t="shared" si="0"/>
        <v>58892.04</v>
      </c>
      <c r="L33" s="380">
        <f t="shared" si="0"/>
        <v>58892.04</v>
      </c>
      <c r="Q33" s="445"/>
      <c r="R33" s="445"/>
    </row>
    <row r="34" spans="1:19" ht="14.25" hidden="1" customHeight="1">
      <c r="A34" s="377">
        <v>2</v>
      </c>
      <c r="B34" s="376">
        <v>1</v>
      </c>
      <c r="C34" s="375">
        <v>1</v>
      </c>
      <c r="D34" s="373">
        <v>1</v>
      </c>
      <c r="E34" s="376">
        <v>1</v>
      </c>
      <c r="F34" s="374"/>
      <c r="G34" s="373" t="s">
        <v>344</v>
      </c>
      <c r="H34" s="363">
        <v>5</v>
      </c>
      <c r="I34" s="385">
        <f>SUM(I35)</f>
        <v>127000</v>
      </c>
      <c r="J34" s="385">
        <f t="shared" si="0"/>
        <v>59100</v>
      </c>
      <c r="K34" s="385">
        <f t="shared" si="0"/>
        <v>58892.04</v>
      </c>
      <c r="L34" s="385">
        <f t="shared" si="0"/>
        <v>58892.04</v>
      </c>
      <c r="Q34" s="445"/>
      <c r="R34" s="445"/>
    </row>
    <row r="35" spans="1:19" ht="14.25" customHeight="1">
      <c r="A35" s="377">
        <v>2</v>
      </c>
      <c r="B35" s="376">
        <v>1</v>
      </c>
      <c r="C35" s="375">
        <v>1</v>
      </c>
      <c r="D35" s="373">
        <v>1</v>
      </c>
      <c r="E35" s="376">
        <v>1</v>
      </c>
      <c r="F35" s="374">
        <v>1</v>
      </c>
      <c r="G35" s="373" t="s">
        <v>344</v>
      </c>
      <c r="H35" s="363">
        <v>6</v>
      </c>
      <c r="I35" s="427">
        <v>127000</v>
      </c>
      <c r="J35" s="409">
        <v>59100</v>
      </c>
      <c r="K35" s="409">
        <v>58892.04</v>
      </c>
      <c r="L35" s="409">
        <v>58892.04</v>
      </c>
      <c r="Q35" s="445"/>
      <c r="R35" s="445"/>
    </row>
    <row r="36" spans="1:19" ht="12.75" hidden="1" customHeight="1">
      <c r="A36" s="377">
        <v>2</v>
      </c>
      <c r="B36" s="376">
        <v>1</v>
      </c>
      <c r="C36" s="375">
        <v>1</v>
      </c>
      <c r="D36" s="373">
        <v>1</v>
      </c>
      <c r="E36" s="376">
        <v>2</v>
      </c>
      <c r="F36" s="374"/>
      <c r="G36" s="373" t="s">
        <v>343</v>
      </c>
      <c r="H36" s="363">
        <v>7</v>
      </c>
      <c r="I36" s="385">
        <f>I37</f>
        <v>0</v>
      </c>
      <c r="J36" s="385">
        <f>J37</f>
        <v>0</v>
      </c>
      <c r="K36" s="385">
        <f>K37</f>
        <v>0</v>
      </c>
      <c r="L36" s="385">
        <f>L37</f>
        <v>0</v>
      </c>
      <c r="Q36" s="445"/>
      <c r="R36" s="445"/>
    </row>
    <row r="37" spans="1:19" ht="12.75" hidden="1" customHeight="1">
      <c r="A37" s="377">
        <v>2</v>
      </c>
      <c r="B37" s="376">
        <v>1</v>
      </c>
      <c r="C37" s="375">
        <v>1</v>
      </c>
      <c r="D37" s="373">
        <v>1</v>
      </c>
      <c r="E37" s="376">
        <v>2</v>
      </c>
      <c r="F37" s="374">
        <v>1</v>
      </c>
      <c r="G37" s="373" t="s">
        <v>343</v>
      </c>
      <c r="H37" s="363">
        <v>8</v>
      </c>
      <c r="I37" s="409">
        <v>0</v>
      </c>
      <c r="J37" s="372">
        <v>0</v>
      </c>
      <c r="K37" s="409">
        <v>0</v>
      </c>
      <c r="L37" s="372">
        <v>0</v>
      </c>
      <c r="Q37" s="445"/>
      <c r="R37" s="445"/>
    </row>
    <row r="38" spans="1:19" ht="13.5" hidden="1" customHeight="1">
      <c r="A38" s="377">
        <v>2</v>
      </c>
      <c r="B38" s="376">
        <v>1</v>
      </c>
      <c r="C38" s="375">
        <v>2</v>
      </c>
      <c r="D38" s="373"/>
      <c r="E38" s="376"/>
      <c r="F38" s="374"/>
      <c r="G38" s="373" t="s">
        <v>342</v>
      </c>
      <c r="H38" s="363">
        <v>9</v>
      </c>
      <c r="I38" s="385">
        <f t="shared" ref="I38:L40" si="1">I39</f>
        <v>1800</v>
      </c>
      <c r="J38" s="380">
        <f t="shared" si="1"/>
        <v>900</v>
      </c>
      <c r="K38" s="385">
        <f t="shared" si="1"/>
        <v>849.53</v>
      </c>
      <c r="L38" s="380">
        <f t="shared" si="1"/>
        <v>849.53</v>
      </c>
      <c r="Q38" s="445"/>
      <c r="R38" s="445"/>
    </row>
    <row r="39" spans="1:19" ht="15.75" hidden="1" customHeight="1">
      <c r="A39" s="377">
        <v>2</v>
      </c>
      <c r="B39" s="376">
        <v>1</v>
      </c>
      <c r="C39" s="375">
        <v>2</v>
      </c>
      <c r="D39" s="373">
        <v>1</v>
      </c>
      <c r="E39" s="376"/>
      <c r="F39" s="374"/>
      <c r="G39" s="373" t="s">
        <v>342</v>
      </c>
      <c r="H39" s="363">
        <v>10</v>
      </c>
      <c r="I39" s="385">
        <f t="shared" si="1"/>
        <v>1800</v>
      </c>
      <c r="J39" s="380">
        <f t="shared" si="1"/>
        <v>900</v>
      </c>
      <c r="K39" s="380">
        <f t="shared" si="1"/>
        <v>849.53</v>
      </c>
      <c r="L39" s="380">
        <f t="shared" si="1"/>
        <v>849.53</v>
      </c>
      <c r="Q39" s="445"/>
    </row>
    <row r="40" spans="1:19" ht="13.5" hidden="1" customHeight="1">
      <c r="A40" s="377">
        <v>2</v>
      </c>
      <c r="B40" s="376">
        <v>1</v>
      </c>
      <c r="C40" s="375">
        <v>2</v>
      </c>
      <c r="D40" s="373">
        <v>1</v>
      </c>
      <c r="E40" s="376">
        <v>1</v>
      </c>
      <c r="F40" s="374"/>
      <c r="G40" s="373" t="s">
        <v>342</v>
      </c>
      <c r="H40" s="363">
        <v>11</v>
      </c>
      <c r="I40" s="380">
        <f t="shared" si="1"/>
        <v>1800</v>
      </c>
      <c r="J40" s="380">
        <f t="shared" si="1"/>
        <v>900</v>
      </c>
      <c r="K40" s="380">
        <f t="shared" si="1"/>
        <v>849.53</v>
      </c>
      <c r="L40" s="380">
        <f t="shared" si="1"/>
        <v>849.53</v>
      </c>
      <c r="Q40" s="445"/>
      <c r="R40" s="445"/>
    </row>
    <row r="41" spans="1:19" ht="14.25" customHeight="1">
      <c r="A41" s="377">
        <v>2</v>
      </c>
      <c r="B41" s="376">
        <v>1</v>
      </c>
      <c r="C41" s="375">
        <v>2</v>
      </c>
      <c r="D41" s="373">
        <v>1</v>
      </c>
      <c r="E41" s="376">
        <v>1</v>
      </c>
      <c r="F41" s="374">
        <v>1</v>
      </c>
      <c r="G41" s="373" t="s">
        <v>342</v>
      </c>
      <c r="H41" s="363">
        <v>12</v>
      </c>
      <c r="I41" s="372">
        <v>1800</v>
      </c>
      <c r="J41" s="409">
        <v>900</v>
      </c>
      <c r="K41" s="409">
        <v>849.53</v>
      </c>
      <c r="L41" s="409">
        <v>849.53</v>
      </c>
      <c r="Q41" s="445"/>
      <c r="R41" s="445"/>
    </row>
    <row r="42" spans="1:19" ht="26.25" customHeight="1">
      <c r="A42" s="415">
        <v>2</v>
      </c>
      <c r="B42" s="433">
        <v>2</v>
      </c>
      <c r="C42" s="392"/>
      <c r="D42" s="418"/>
      <c r="E42" s="393"/>
      <c r="F42" s="391"/>
      <c r="G42" s="439" t="s">
        <v>341</v>
      </c>
      <c r="H42" s="363">
        <v>13</v>
      </c>
      <c r="I42" s="390">
        <f t="shared" ref="I42:L44" si="2">I43</f>
        <v>25500</v>
      </c>
      <c r="J42" s="388">
        <f t="shared" si="2"/>
        <v>7300</v>
      </c>
      <c r="K42" s="390">
        <f t="shared" si="2"/>
        <v>4470.29</v>
      </c>
      <c r="L42" s="390">
        <f t="shared" si="2"/>
        <v>4470.29</v>
      </c>
    </row>
    <row r="43" spans="1:19" ht="27" hidden="1" customHeight="1">
      <c r="A43" s="377">
        <v>2</v>
      </c>
      <c r="B43" s="376">
        <v>2</v>
      </c>
      <c r="C43" s="375">
        <v>1</v>
      </c>
      <c r="D43" s="373"/>
      <c r="E43" s="376"/>
      <c r="F43" s="374"/>
      <c r="G43" s="418" t="s">
        <v>341</v>
      </c>
      <c r="H43" s="363">
        <v>14</v>
      </c>
      <c r="I43" s="380">
        <f t="shared" si="2"/>
        <v>25500</v>
      </c>
      <c r="J43" s="385">
        <f t="shared" si="2"/>
        <v>7300</v>
      </c>
      <c r="K43" s="380">
        <f t="shared" si="2"/>
        <v>4470.29</v>
      </c>
      <c r="L43" s="385">
        <f t="shared" si="2"/>
        <v>4470.29</v>
      </c>
      <c r="Q43" s="445"/>
      <c r="S43" s="445"/>
    </row>
    <row r="44" spans="1:19" ht="15.75" hidden="1" customHeight="1">
      <c r="A44" s="377">
        <v>2</v>
      </c>
      <c r="B44" s="376">
        <v>2</v>
      </c>
      <c r="C44" s="375">
        <v>1</v>
      </c>
      <c r="D44" s="373">
        <v>1</v>
      </c>
      <c r="E44" s="376"/>
      <c r="F44" s="374"/>
      <c r="G44" s="418" t="s">
        <v>341</v>
      </c>
      <c r="H44" s="363">
        <v>15</v>
      </c>
      <c r="I44" s="380">
        <f t="shared" si="2"/>
        <v>25500</v>
      </c>
      <c r="J44" s="385">
        <f t="shared" si="2"/>
        <v>7300</v>
      </c>
      <c r="K44" s="424">
        <f t="shared" si="2"/>
        <v>4470.29</v>
      </c>
      <c r="L44" s="424">
        <f t="shared" si="2"/>
        <v>4470.29</v>
      </c>
      <c r="Q44" s="445"/>
      <c r="R44" s="445"/>
    </row>
    <row r="45" spans="1:19" ht="24.75" hidden="1" customHeight="1">
      <c r="A45" s="384">
        <v>2</v>
      </c>
      <c r="B45" s="383">
        <v>2</v>
      </c>
      <c r="C45" s="382">
        <v>1</v>
      </c>
      <c r="D45" s="387">
        <v>1</v>
      </c>
      <c r="E45" s="383">
        <v>1</v>
      </c>
      <c r="F45" s="381"/>
      <c r="G45" s="418" t="s">
        <v>341</v>
      </c>
      <c r="H45" s="363">
        <v>16</v>
      </c>
      <c r="I45" s="400">
        <f>SUM(I46:I60)</f>
        <v>25500</v>
      </c>
      <c r="J45" s="400">
        <f>SUM(J46:J60)</f>
        <v>7300</v>
      </c>
      <c r="K45" s="398">
        <f>SUM(K46:K60)</f>
        <v>4470.29</v>
      </c>
      <c r="L45" s="398">
        <f>SUM(L46:L60)</f>
        <v>4470.29</v>
      </c>
      <c r="Q45" s="445"/>
      <c r="R45" s="445"/>
    </row>
    <row r="46" spans="1:19" ht="15.75" hidden="1" customHeight="1">
      <c r="A46" s="377">
        <v>2</v>
      </c>
      <c r="B46" s="376">
        <v>2</v>
      </c>
      <c r="C46" s="375">
        <v>1</v>
      </c>
      <c r="D46" s="373">
        <v>1</v>
      </c>
      <c r="E46" s="376">
        <v>1</v>
      </c>
      <c r="F46" s="450">
        <v>1</v>
      </c>
      <c r="G46" s="373" t="s">
        <v>340</v>
      </c>
      <c r="H46" s="363">
        <v>17</v>
      </c>
      <c r="I46" s="409">
        <v>0</v>
      </c>
      <c r="J46" s="409">
        <v>0</v>
      </c>
      <c r="K46" s="409">
        <v>0</v>
      </c>
      <c r="L46" s="409">
        <v>0</v>
      </c>
      <c r="Q46" s="445"/>
      <c r="R46" s="445"/>
    </row>
    <row r="47" spans="1:19" ht="26.25" hidden="1" customHeight="1">
      <c r="A47" s="377">
        <v>2</v>
      </c>
      <c r="B47" s="376">
        <v>2</v>
      </c>
      <c r="C47" s="375">
        <v>1</v>
      </c>
      <c r="D47" s="373">
        <v>1</v>
      </c>
      <c r="E47" s="376">
        <v>1</v>
      </c>
      <c r="F47" s="374">
        <v>2</v>
      </c>
      <c r="G47" s="373" t="s">
        <v>339</v>
      </c>
      <c r="H47" s="363">
        <v>18</v>
      </c>
      <c r="I47" s="409">
        <v>0</v>
      </c>
      <c r="J47" s="409">
        <v>0</v>
      </c>
      <c r="K47" s="409">
        <v>0</v>
      </c>
      <c r="L47" s="409">
        <v>0</v>
      </c>
      <c r="Q47" s="445"/>
      <c r="R47" s="445"/>
    </row>
    <row r="48" spans="1:19" ht="26.25" customHeight="1">
      <c r="A48" s="377">
        <v>2</v>
      </c>
      <c r="B48" s="376">
        <v>2</v>
      </c>
      <c r="C48" s="375">
        <v>1</v>
      </c>
      <c r="D48" s="373">
        <v>1</v>
      </c>
      <c r="E48" s="376">
        <v>1</v>
      </c>
      <c r="F48" s="374">
        <v>5</v>
      </c>
      <c r="G48" s="373" t="s">
        <v>338</v>
      </c>
      <c r="H48" s="363">
        <v>19</v>
      </c>
      <c r="I48" s="409">
        <v>600</v>
      </c>
      <c r="J48" s="409">
        <v>300</v>
      </c>
      <c r="K48" s="409">
        <v>172.26</v>
      </c>
      <c r="L48" s="409">
        <v>172.26</v>
      </c>
      <c r="Q48" s="445"/>
      <c r="R48" s="445"/>
    </row>
    <row r="49" spans="1:19" ht="27" customHeight="1">
      <c r="A49" s="377">
        <v>2</v>
      </c>
      <c r="B49" s="376">
        <v>2</v>
      </c>
      <c r="C49" s="375">
        <v>1</v>
      </c>
      <c r="D49" s="373">
        <v>1</v>
      </c>
      <c r="E49" s="376">
        <v>1</v>
      </c>
      <c r="F49" s="374">
        <v>6</v>
      </c>
      <c r="G49" s="373" t="s">
        <v>337</v>
      </c>
      <c r="H49" s="363">
        <v>20</v>
      </c>
      <c r="I49" s="409">
        <v>1100</v>
      </c>
      <c r="J49" s="409">
        <v>500</v>
      </c>
      <c r="K49" s="409">
        <v>173.32</v>
      </c>
      <c r="L49" s="409">
        <v>173.32</v>
      </c>
      <c r="Q49" s="445"/>
      <c r="R49" s="445"/>
    </row>
    <row r="50" spans="1:19" ht="26.25" hidden="1" customHeight="1">
      <c r="A50" s="394">
        <v>2</v>
      </c>
      <c r="B50" s="393">
        <v>2</v>
      </c>
      <c r="C50" s="392">
        <v>1</v>
      </c>
      <c r="D50" s="418">
        <v>1</v>
      </c>
      <c r="E50" s="393">
        <v>1</v>
      </c>
      <c r="F50" s="391">
        <v>7</v>
      </c>
      <c r="G50" s="418" t="s">
        <v>336</v>
      </c>
      <c r="H50" s="363">
        <v>21</v>
      </c>
      <c r="I50" s="409">
        <v>0</v>
      </c>
      <c r="J50" s="409">
        <v>0</v>
      </c>
      <c r="K50" s="409">
        <v>0</v>
      </c>
      <c r="L50" s="409">
        <v>0</v>
      </c>
      <c r="Q50" s="445"/>
      <c r="R50" s="445"/>
    </row>
    <row r="51" spans="1:19" ht="15" customHeight="1">
      <c r="A51" s="377">
        <v>2</v>
      </c>
      <c r="B51" s="376">
        <v>2</v>
      </c>
      <c r="C51" s="375">
        <v>1</v>
      </c>
      <c r="D51" s="373">
        <v>1</v>
      </c>
      <c r="E51" s="376">
        <v>1</v>
      </c>
      <c r="F51" s="374">
        <v>11</v>
      </c>
      <c r="G51" s="373" t="s">
        <v>335</v>
      </c>
      <c r="H51" s="363">
        <v>22</v>
      </c>
      <c r="I51" s="372">
        <v>900</v>
      </c>
      <c r="J51" s="409">
        <v>200</v>
      </c>
      <c r="K51" s="409">
        <v>91.7</v>
      </c>
      <c r="L51" s="409">
        <v>91.7</v>
      </c>
      <c r="Q51" s="445"/>
      <c r="R51" s="445"/>
    </row>
    <row r="52" spans="1:19" ht="15.75" hidden="1" customHeight="1">
      <c r="A52" s="384">
        <v>2</v>
      </c>
      <c r="B52" s="402">
        <v>2</v>
      </c>
      <c r="C52" s="408">
        <v>1</v>
      </c>
      <c r="D52" s="408">
        <v>1</v>
      </c>
      <c r="E52" s="408">
        <v>1</v>
      </c>
      <c r="F52" s="401">
        <v>12</v>
      </c>
      <c r="G52" s="397" t="s">
        <v>334</v>
      </c>
      <c r="H52" s="363">
        <v>23</v>
      </c>
      <c r="I52" s="403">
        <v>0</v>
      </c>
      <c r="J52" s="409">
        <v>0</v>
      </c>
      <c r="K52" s="409">
        <v>0</v>
      </c>
      <c r="L52" s="409">
        <v>0</v>
      </c>
      <c r="Q52" s="445"/>
      <c r="R52" s="445"/>
    </row>
    <row r="53" spans="1:19" ht="25.5" hidden="1" customHeight="1">
      <c r="A53" s="377">
        <v>2</v>
      </c>
      <c r="B53" s="376">
        <v>2</v>
      </c>
      <c r="C53" s="375">
        <v>1</v>
      </c>
      <c r="D53" s="375">
        <v>1</v>
      </c>
      <c r="E53" s="375">
        <v>1</v>
      </c>
      <c r="F53" s="374">
        <v>14</v>
      </c>
      <c r="G53" s="449" t="s">
        <v>333</v>
      </c>
      <c r="H53" s="363">
        <v>24</v>
      </c>
      <c r="I53" s="372">
        <v>0</v>
      </c>
      <c r="J53" s="372">
        <v>0</v>
      </c>
      <c r="K53" s="372">
        <v>0</v>
      </c>
      <c r="L53" s="372">
        <v>0</v>
      </c>
      <c r="Q53" s="445"/>
      <c r="R53" s="445"/>
    </row>
    <row r="54" spans="1:19" ht="27.75" hidden="1" customHeight="1">
      <c r="A54" s="377">
        <v>2</v>
      </c>
      <c r="B54" s="376">
        <v>2</v>
      </c>
      <c r="C54" s="375">
        <v>1</v>
      </c>
      <c r="D54" s="375">
        <v>1</v>
      </c>
      <c r="E54" s="375">
        <v>1</v>
      </c>
      <c r="F54" s="374">
        <v>15</v>
      </c>
      <c r="G54" s="373" t="s">
        <v>332</v>
      </c>
      <c r="H54" s="363">
        <v>25</v>
      </c>
      <c r="I54" s="372">
        <v>0</v>
      </c>
      <c r="J54" s="409">
        <v>0</v>
      </c>
      <c r="K54" s="409">
        <v>0</v>
      </c>
      <c r="L54" s="409">
        <v>0</v>
      </c>
      <c r="Q54" s="445"/>
      <c r="R54" s="445"/>
    </row>
    <row r="55" spans="1:19" ht="15.75" customHeight="1">
      <c r="A55" s="377">
        <v>2</v>
      </c>
      <c r="B55" s="376">
        <v>2</v>
      </c>
      <c r="C55" s="375">
        <v>1</v>
      </c>
      <c r="D55" s="375">
        <v>1</v>
      </c>
      <c r="E55" s="375">
        <v>1</v>
      </c>
      <c r="F55" s="374">
        <v>16</v>
      </c>
      <c r="G55" s="373" t="s">
        <v>331</v>
      </c>
      <c r="H55" s="363">
        <v>26</v>
      </c>
      <c r="I55" s="372">
        <v>500</v>
      </c>
      <c r="J55" s="409">
        <v>100</v>
      </c>
      <c r="K55" s="409">
        <v>40</v>
      </c>
      <c r="L55" s="409">
        <v>40</v>
      </c>
      <c r="Q55" s="445"/>
      <c r="R55" s="445"/>
    </row>
    <row r="56" spans="1:19" ht="27.75" hidden="1" customHeight="1">
      <c r="A56" s="377">
        <v>2</v>
      </c>
      <c r="B56" s="376">
        <v>2</v>
      </c>
      <c r="C56" s="375">
        <v>1</v>
      </c>
      <c r="D56" s="375">
        <v>1</v>
      </c>
      <c r="E56" s="375">
        <v>1</v>
      </c>
      <c r="F56" s="374">
        <v>17</v>
      </c>
      <c r="G56" s="373" t="s">
        <v>330</v>
      </c>
      <c r="H56" s="363">
        <v>27</v>
      </c>
      <c r="I56" s="372">
        <v>0</v>
      </c>
      <c r="J56" s="372">
        <v>0</v>
      </c>
      <c r="K56" s="372">
        <v>0</v>
      </c>
      <c r="L56" s="372">
        <v>0</v>
      </c>
      <c r="Q56" s="445"/>
      <c r="R56" s="445"/>
    </row>
    <row r="57" spans="1:19" ht="14.25" customHeight="1">
      <c r="A57" s="377">
        <v>2</v>
      </c>
      <c r="B57" s="376">
        <v>2</v>
      </c>
      <c r="C57" s="375">
        <v>1</v>
      </c>
      <c r="D57" s="375">
        <v>1</v>
      </c>
      <c r="E57" s="375">
        <v>1</v>
      </c>
      <c r="F57" s="374">
        <v>20</v>
      </c>
      <c r="G57" s="373" t="s">
        <v>329</v>
      </c>
      <c r="H57" s="363">
        <v>28</v>
      </c>
      <c r="I57" s="372">
        <v>7500</v>
      </c>
      <c r="J57" s="409">
        <v>1700</v>
      </c>
      <c r="K57" s="409">
        <v>857.13</v>
      </c>
      <c r="L57" s="409">
        <v>857.13</v>
      </c>
      <c r="Q57" s="445"/>
      <c r="R57" s="445"/>
    </row>
    <row r="58" spans="1:19" ht="27.75" customHeight="1">
      <c r="A58" s="377">
        <v>2</v>
      </c>
      <c r="B58" s="376">
        <v>2</v>
      </c>
      <c r="C58" s="375">
        <v>1</v>
      </c>
      <c r="D58" s="375">
        <v>1</v>
      </c>
      <c r="E58" s="375">
        <v>1</v>
      </c>
      <c r="F58" s="374">
        <v>21</v>
      </c>
      <c r="G58" s="373" t="s">
        <v>328</v>
      </c>
      <c r="H58" s="363">
        <v>29</v>
      </c>
      <c r="I58" s="372">
        <v>800</v>
      </c>
      <c r="J58" s="409">
        <v>400</v>
      </c>
      <c r="K58" s="409">
        <v>330.74</v>
      </c>
      <c r="L58" s="409">
        <v>330.74</v>
      </c>
      <c r="Q58" s="445"/>
      <c r="R58" s="445"/>
    </row>
    <row r="59" spans="1:19" ht="12" customHeight="1">
      <c r="A59" s="377">
        <v>2</v>
      </c>
      <c r="B59" s="376">
        <v>2</v>
      </c>
      <c r="C59" s="375">
        <v>1</v>
      </c>
      <c r="D59" s="375">
        <v>1</v>
      </c>
      <c r="E59" s="375">
        <v>1</v>
      </c>
      <c r="F59" s="374">
        <v>22</v>
      </c>
      <c r="G59" s="373" t="s">
        <v>327</v>
      </c>
      <c r="H59" s="363">
        <v>30</v>
      </c>
      <c r="I59" s="372">
        <v>100</v>
      </c>
      <c r="J59" s="409">
        <v>0</v>
      </c>
      <c r="K59" s="409">
        <v>0</v>
      </c>
      <c r="L59" s="409">
        <v>0</v>
      </c>
      <c r="Q59" s="445"/>
      <c r="R59" s="445"/>
    </row>
    <row r="60" spans="1:19" ht="15" customHeight="1">
      <c r="A60" s="377">
        <v>2</v>
      </c>
      <c r="B60" s="376">
        <v>2</v>
      </c>
      <c r="C60" s="375">
        <v>1</v>
      </c>
      <c r="D60" s="375">
        <v>1</v>
      </c>
      <c r="E60" s="375">
        <v>1</v>
      </c>
      <c r="F60" s="374">
        <v>30</v>
      </c>
      <c r="G60" s="373" t="s">
        <v>326</v>
      </c>
      <c r="H60" s="363">
        <v>31</v>
      </c>
      <c r="I60" s="372">
        <v>14000</v>
      </c>
      <c r="J60" s="409">
        <v>4100</v>
      </c>
      <c r="K60" s="409">
        <v>2805.14</v>
      </c>
      <c r="L60" s="409">
        <v>2805.14</v>
      </c>
      <c r="Q60" s="445"/>
      <c r="R60" s="445"/>
    </row>
    <row r="61" spans="1:19" ht="14.25" hidden="1" customHeight="1">
      <c r="A61" s="448">
        <v>2</v>
      </c>
      <c r="B61" s="447">
        <v>3</v>
      </c>
      <c r="C61" s="432"/>
      <c r="D61" s="392"/>
      <c r="E61" s="392"/>
      <c r="F61" s="391"/>
      <c r="G61" s="430" t="s">
        <v>325</v>
      </c>
      <c r="H61" s="363">
        <v>32</v>
      </c>
      <c r="I61" s="390">
        <f>I62</f>
        <v>0</v>
      </c>
      <c r="J61" s="390">
        <f>J62</f>
        <v>0</v>
      </c>
      <c r="K61" s="390">
        <f>K62</f>
        <v>0</v>
      </c>
      <c r="L61" s="390">
        <f>L62</f>
        <v>0</v>
      </c>
    </row>
    <row r="62" spans="1:19" ht="13.5" hidden="1" customHeight="1">
      <c r="A62" s="377">
        <v>2</v>
      </c>
      <c r="B62" s="376">
        <v>3</v>
      </c>
      <c r="C62" s="375">
        <v>1</v>
      </c>
      <c r="D62" s="375"/>
      <c r="E62" s="375"/>
      <c r="F62" s="374"/>
      <c r="G62" s="373" t="s">
        <v>324</v>
      </c>
      <c r="H62" s="363">
        <v>33</v>
      </c>
      <c r="I62" s="380">
        <f>SUM(I63+I68+I73)</f>
        <v>0</v>
      </c>
      <c r="J62" s="386">
        <f>SUM(J63+J68+J73)</f>
        <v>0</v>
      </c>
      <c r="K62" s="385">
        <f>SUM(K63+K68+K73)</f>
        <v>0</v>
      </c>
      <c r="L62" s="380">
        <f>SUM(L63+L68+L73)</f>
        <v>0</v>
      </c>
      <c r="Q62" s="445"/>
      <c r="S62" s="445"/>
    </row>
    <row r="63" spans="1:19" ht="15" hidden="1" customHeight="1">
      <c r="A63" s="377">
        <v>2</v>
      </c>
      <c r="B63" s="376">
        <v>3</v>
      </c>
      <c r="C63" s="375">
        <v>1</v>
      </c>
      <c r="D63" s="375">
        <v>1</v>
      </c>
      <c r="E63" s="375"/>
      <c r="F63" s="374"/>
      <c r="G63" s="373" t="s">
        <v>323</v>
      </c>
      <c r="H63" s="363">
        <v>34</v>
      </c>
      <c r="I63" s="380">
        <f>I64</f>
        <v>0</v>
      </c>
      <c r="J63" s="386">
        <f>J64</f>
        <v>0</v>
      </c>
      <c r="K63" s="385">
        <f>K64</f>
        <v>0</v>
      </c>
      <c r="L63" s="380">
        <f>L64</f>
        <v>0</v>
      </c>
      <c r="Q63" s="445"/>
      <c r="R63" s="445"/>
    </row>
    <row r="64" spans="1:19" ht="13.5" hidden="1" customHeight="1">
      <c r="A64" s="377">
        <v>2</v>
      </c>
      <c r="B64" s="376">
        <v>3</v>
      </c>
      <c r="C64" s="375">
        <v>1</v>
      </c>
      <c r="D64" s="375">
        <v>1</v>
      </c>
      <c r="E64" s="375">
        <v>1</v>
      </c>
      <c r="F64" s="374"/>
      <c r="G64" s="373" t="s">
        <v>323</v>
      </c>
      <c r="H64" s="363">
        <v>35</v>
      </c>
      <c r="I64" s="380">
        <f>SUM(I65:I67)</f>
        <v>0</v>
      </c>
      <c r="J64" s="386">
        <f>SUM(J65:J67)</f>
        <v>0</v>
      </c>
      <c r="K64" s="385">
        <f>SUM(K65:K67)</f>
        <v>0</v>
      </c>
      <c r="L64" s="380">
        <f>SUM(L65:L67)</f>
        <v>0</v>
      </c>
      <c r="Q64" s="445"/>
      <c r="R64" s="445"/>
    </row>
    <row r="65" spans="1:18" s="446" customFormat="1" ht="25.5" hidden="1" customHeight="1">
      <c r="A65" s="377">
        <v>2</v>
      </c>
      <c r="B65" s="376">
        <v>3</v>
      </c>
      <c r="C65" s="375">
        <v>1</v>
      </c>
      <c r="D65" s="375">
        <v>1</v>
      </c>
      <c r="E65" s="375">
        <v>1</v>
      </c>
      <c r="F65" s="374">
        <v>1</v>
      </c>
      <c r="G65" s="373" t="s">
        <v>321</v>
      </c>
      <c r="H65" s="363">
        <v>36</v>
      </c>
      <c r="I65" s="372">
        <v>0</v>
      </c>
      <c r="J65" s="372">
        <v>0</v>
      </c>
      <c r="K65" s="372">
        <v>0</v>
      </c>
      <c r="L65" s="372">
        <v>0</v>
      </c>
      <c r="Q65" s="445"/>
      <c r="R65" s="445"/>
    </row>
    <row r="66" spans="1:18" ht="19.5" hidden="1" customHeight="1">
      <c r="A66" s="377">
        <v>2</v>
      </c>
      <c r="B66" s="393">
        <v>3</v>
      </c>
      <c r="C66" s="392">
        <v>1</v>
      </c>
      <c r="D66" s="392">
        <v>1</v>
      </c>
      <c r="E66" s="392">
        <v>1</v>
      </c>
      <c r="F66" s="391">
        <v>2</v>
      </c>
      <c r="G66" s="418" t="s">
        <v>320</v>
      </c>
      <c r="H66" s="363">
        <v>37</v>
      </c>
      <c r="I66" s="427">
        <v>0</v>
      </c>
      <c r="J66" s="427">
        <v>0</v>
      </c>
      <c r="K66" s="427">
        <v>0</v>
      </c>
      <c r="L66" s="427">
        <v>0</v>
      </c>
      <c r="Q66" s="445"/>
      <c r="R66" s="445"/>
    </row>
    <row r="67" spans="1:18" ht="16.5" hidden="1" customHeight="1">
      <c r="A67" s="376">
        <v>2</v>
      </c>
      <c r="B67" s="375">
        <v>3</v>
      </c>
      <c r="C67" s="375">
        <v>1</v>
      </c>
      <c r="D67" s="375">
        <v>1</v>
      </c>
      <c r="E67" s="375">
        <v>1</v>
      </c>
      <c r="F67" s="374">
        <v>3</v>
      </c>
      <c r="G67" s="373" t="s">
        <v>319</v>
      </c>
      <c r="H67" s="363">
        <v>38</v>
      </c>
      <c r="I67" s="372">
        <v>0</v>
      </c>
      <c r="J67" s="372">
        <v>0</v>
      </c>
      <c r="K67" s="372">
        <v>0</v>
      </c>
      <c r="L67" s="372">
        <v>0</v>
      </c>
      <c r="Q67" s="445"/>
      <c r="R67" s="445"/>
    </row>
    <row r="68" spans="1:18" ht="29.25" hidden="1" customHeight="1">
      <c r="A68" s="393">
        <v>2</v>
      </c>
      <c r="B68" s="392">
        <v>3</v>
      </c>
      <c r="C68" s="392">
        <v>1</v>
      </c>
      <c r="D68" s="392">
        <v>2</v>
      </c>
      <c r="E68" s="392"/>
      <c r="F68" s="391"/>
      <c r="G68" s="418" t="s">
        <v>322</v>
      </c>
      <c r="H68" s="363">
        <v>39</v>
      </c>
      <c r="I68" s="390">
        <f>I69</f>
        <v>0</v>
      </c>
      <c r="J68" s="389">
        <f>J69</f>
        <v>0</v>
      </c>
      <c r="K68" s="388">
        <f>K69</f>
        <v>0</v>
      </c>
      <c r="L68" s="388">
        <f>L69</f>
        <v>0</v>
      </c>
      <c r="Q68" s="445"/>
      <c r="R68" s="445"/>
    </row>
    <row r="69" spans="1:18" ht="27" hidden="1" customHeight="1">
      <c r="A69" s="383">
        <v>2</v>
      </c>
      <c r="B69" s="382">
        <v>3</v>
      </c>
      <c r="C69" s="382">
        <v>1</v>
      </c>
      <c r="D69" s="382">
        <v>2</v>
      </c>
      <c r="E69" s="382">
        <v>1</v>
      </c>
      <c r="F69" s="381"/>
      <c r="G69" s="418" t="s">
        <v>322</v>
      </c>
      <c r="H69" s="363">
        <v>40</v>
      </c>
      <c r="I69" s="424">
        <f>SUM(I70:I72)</f>
        <v>0</v>
      </c>
      <c r="J69" s="426">
        <f>SUM(J70:J72)</f>
        <v>0</v>
      </c>
      <c r="K69" s="425">
        <f>SUM(K70:K72)</f>
        <v>0</v>
      </c>
      <c r="L69" s="385">
        <f>SUM(L70:L72)</f>
        <v>0</v>
      </c>
      <c r="Q69" s="445"/>
      <c r="R69" s="445"/>
    </row>
    <row r="70" spans="1:18" s="446" customFormat="1" ht="27" hidden="1" customHeight="1">
      <c r="A70" s="376">
        <v>2</v>
      </c>
      <c r="B70" s="375">
        <v>3</v>
      </c>
      <c r="C70" s="375">
        <v>1</v>
      </c>
      <c r="D70" s="375">
        <v>2</v>
      </c>
      <c r="E70" s="375">
        <v>1</v>
      </c>
      <c r="F70" s="374">
        <v>1</v>
      </c>
      <c r="G70" s="377" t="s">
        <v>321</v>
      </c>
      <c r="H70" s="363">
        <v>41</v>
      </c>
      <c r="I70" s="372">
        <v>0</v>
      </c>
      <c r="J70" s="372">
        <v>0</v>
      </c>
      <c r="K70" s="372">
        <v>0</v>
      </c>
      <c r="L70" s="372">
        <v>0</v>
      </c>
      <c r="Q70" s="445"/>
      <c r="R70" s="445"/>
    </row>
    <row r="71" spans="1:18" ht="16.5" hidden="1" customHeight="1">
      <c r="A71" s="376">
        <v>2</v>
      </c>
      <c r="B71" s="375">
        <v>3</v>
      </c>
      <c r="C71" s="375">
        <v>1</v>
      </c>
      <c r="D71" s="375">
        <v>2</v>
      </c>
      <c r="E71" s="375">
        <v>1</v>
      </c>
      <c r="F71" s="374">
        <v>2</v>
      </c>
      <c r="G71" s="377" t="s">
        <v>320</v>
      </c>
      <c r="H71" s="363">
        <v>42</v>
      </c>
      <c r="I71" s="372">
        <v>0</v>
      </c>
      <c r="J71" s="372">
        <v>0</v>
      </c>
      <c r="K71" s="372">
        <v>0</v>
      </c>
      <c r="L71" s="372">
        <v>0</v>
      </c>
      <c r="Q71" s="445"/>
      <c r="R71" s="445"/>
    </row>
    <row r="72" spans="1:18" ht="15" hidden="1" customHeight="1">
      <c r="A72" s="376">
        <v>2</v>
      </c>
      <c r="B72" s="375">
        <v>3</v>
      </c>
      <c r="C72" s="375">
        <v>1</v>
      </c>
      <c r="D72" s="375">
        <v>2</v>
      </c>
      <c r="E72" s="375">
        <v>1</v>
      </c>
      <c r="F72" s="374">
        <v>3</v>
      </c>
      <c r="G72" s="377" t="s">
        <v>319</v>
      </c>
      <c r="H72" s="363">
        <v>43</v>
      </c>
      <c r="I72" s="372">
        <v>0</v>
      </c>
      <c r="J72" s="372">
        <v>0</v>
      </c>
      <c r="K72" s="372">
        <v>0</v>
      </c>
      <c r="L72" s="372">
        <v>0</v>
      </c>
      <c r="Q72" s="445"/>
      <c r="R72" s="445"/>
    </row>
    <row r="73" spans="1:18" ht="27.75" hidden="1" customHeight="1">
      <c r="A73" s="376">
        <v>2</v>
      </c>
      <c r="B73" s="375">
        <v>3</v>
      </c>
      <c r="C73" s="375">
        <v>1</v>
      </c>
      <c r="D73" s="375">
        <v>3</v>
      </c>
      <c r="E73" s="375"/>
      <c r="F73" s="374"/>
      <c r="G73" s="377" t="s">
        <v>318</v>
      </c>
      <c r="H73" s="363">
        <v>44</v>
      </c>
      <c r="I73" s="380">
        <f>I74</f>
        <v>0</v>
      </c>
      <c r="J73" s="386">
        <f>J74</f>
        <v>0</v>
      </c>
      <c r="K73" s="385">
        <f>K74</f>
        <v>0</v>
      </c>
      <c r="L73" s="385">
        <f>L74</f>
        <v>0</v>
      </c>
      <c r="Q73" s="445"/>
      <c r="R73" s="445"/>
    </row>
    <row r="74" spans="1:18" ht="26.25" hidden="1" customHeight="1">
      <c r="A74" s="376">
        <v>2</v>
      </c>
      <c r="B74" s="375">
        <v>3</v>
      </c>
      <c r="C74" s="375">
        <v>1</v>
      </c>
      <c r="D74" s="375">
        <v>3</v>
      </c>
      <c r="E74" s="375">
        <v>1</v>
      </c>
      <c r="F74" s="374"/>
      <c r="G74" s="377" t="s">
        <v>317</v>
      </c>
      <c r="H74" s="363">
        <v>45</v>
      </c>
      <c r="I74" s="380">
        <f>SUM(I75:I77)</f>
        <v>0</v>
      </c>
      <c r="J74" s="386">
        <f>SUM(J75:J77)</f>
        <v>0</v>
      </c>
      <c r="K74" s="385">
        <f>SUM(K75:K77)</f>
        <v>0</v>
      </c>
      <c r="L74" s="385">
        <f>SUM(L75:L77)</f>
        <v>0</v>
      </c>
      <c r="Q74" s="445"/>
      <c r="R74" s="445"/>
    </row>
    <row r="75" spans="1:18" ht="15" hidden="1" customHeight="1">
      <c r="A75" s="393">
        <v>2</v>
      </c>
      <c r="B75" s="392">
        <v>3</v>
      </c>
      <c r="C75" s="392">
        <v>1</v>
      </c>
      <c r="D75" s="392">
        <v>3</v>
      </c>
      <c r="E75" s="392">
        <v>1</v>
      </c>
      <c r="F75" s="391">
        <v>1</v>
      </c>
      <c r="G75" s="394" t="s">
        <v>316</v>
      </c>
      <c r="H75" s="363">
        <v>46</v>
      </c>
      <c r="I75" s="427">
        <v>0</v>
      </c>
      <c r="J75" s="427">
        <v>0</v>
      </c>
      <c r="K75" s="427">
        <v>0</v>
      </c>
      <c r="L75" s="427">
        <v>0</v>
      </c>
      <c r="Q75" s="445"/>
      <c r="R75" s="445"/>
    </row>
    <row r="76" spans="1:18" ht="16.5" hidden="1" customHeight="1">
      <c r="A76" s="376">
        <v>2</v>
      </c>
      <c r="B76" s="375">
        <v>3</v>
      </c>
      <c r="C76" s="375">
        <v>1</v>
      </c>
      <c r="D76" s="375">
        <v>3</v>
      </c>
      <c r="E76" s="375">
        <v>1</v>
      </c>
      <c r="F76" s="374">
        <v>2</v>
      </c>
      <c r="G76" s="377" t="s">
        <v>315</v>
      </c>
      <c r="H76" s="363">
        <v>47</v>
      </c>
      <c r="I76" s="372">
        <v>0</v>
      </c>
      <c r="J76" s="372">
        <v>0</v>
      </c>
      <c r="K76" s="372">
        <v>0</v>
      </c>
      <c r="L76" s="372">
        <v>0</v>
      </c>
      <c r="Q76" s="445"/>
      <c r="R76" s="445"/>
    </row>
    <row r="77" spans="1:18" ht="17.25" hidden="1" customHeight="1">
      <c r="A77" s="393">
        <v>2</v>
      </c>
      <c r="B77" s="392">
        <v>3</v>
      </c>
      <c r="C77" s="392">
        <v>1</v>
      </c>
      <c r="D77" s="392">
        <v>3</v>
      </c>
      <c r="E77" s="392">
        <v>1</v>
      </c>
      <c r="F77" s="391">
        <v>3</v>
      </c>
      <c r="G77" s="394" t="s">
        <v>314</v>
      </c>
      <c r="H77" s="363">
        <v>48</v>
      </c>
      <c r="I77" s="427">
        <v>0</v>
      </c>
      <c r="J77" s="427">
        <v>0</v>
      </c>
      <c r="K77" s="427">
        <v>0</v>
      </c>
      <c r="L77" s="427">
        <v>0</v>
      </c>
      <c r="Q77" s="445"/>
      <c r="R77" s="445"/>
    </row>
    <row r="78" spans="1:18" ht="12.75" hidden="1" customHeight="1">
      <c r="A78" s="393">
        <v>2</v>
      </c>
      <c r="B78" s="392">
        <v>3</v>
      </c>
      <c r="C78" s="392">
        <v>2</v>
      </c>
      <c r="D78" s="392"/>
      <c r="E78" s="392"/>
      <c r="F78" s="391"/>
      <c r="G78" s="394" t="s">
        <v>313</v>
      </c>
      <c r="H78" s="363">
        <v>49</v>
      </c>
      <c r="I78" s="380">
        <f t="shared" ref="I78:L79" si="3">I79</f>
        <v>0</v>
      </c>
      <c r="J78" s="380">
        <f t="shared" si="3"/>
        <v>0</v>
      </c>
      <c r="K78" s="380">
        <f t="shared" si="3"/>
        <v>0</v>
      </c>
      <c r="L78" s="380">
        <f t="shared" si="3"/>
        <v>0</v>
      </c>
    </row>
    <row r="79" spans="1:18" ht="12" hidden="1" customHeight="1">
      <c r="A79" s="393">
        <v>2</v>
      </c>
      <c r="B79" s="392">
        <v>3</v>
      </c>
      <c r="C79" s="392">
        <v>2</v>
      </c>
      <c r="D79" s="392">
        <v>1</v>
      </c>
      <c r="E79" s="392"/>
      <c r="F79" s="391"/>
      <c r="G79" s="394" t="s">
        <v>313</v>
      </c>
      <c r="H79" s="363">
        <v>50</v>
      </c>
      <c r="I79" s="380">
        <f t="shared" si="3"/>
        <v>0</v>
      </c>
      <c r="J79" s="380">
        <f t="shared" si="3"/>
        <v>0</v>
      </c>
      <c r="K79" s="380">
        <f t="shared" si="3"/>
        <v>0</v>
      </c>
      <c r="L79" s="380">
        <f t="shared" si="3"/>
        <v>0</v>
      </c>
    </row>
    <row r="80" spans="1:18" ht="15.75" hidden="1" customHeight="1">
      <c r="A80" s="393">
        <v>2</v>
      </c>
      <c r="B80" s="392">
        <v>3</v>
      </c>
      <c r="C80" s="392">
        <v>2</v>
      </c>
      <c r="D80" s="392">
        <v>1</v>
      </c>
      <c r="E80" s="392">
        <v>1</v>
      </c>
      <c r="F80" s="391"/>
      <c r="G80" s="394" t="s">
        <v>313</v>
      </c>
      <c r="H80" s="363">
        <v>51</v>
      </c>
      <c r="I80" s="380">
        <f>SUM(I81)</f>
        <v>0</v>
      </c>
      <c r="J80" s="380">
        <f>SUM(J81)</f>
        <v>0</v>
      </c>
      <c r="K80" s="380">
        <f>SUM(K81)</f>
        <v>0</v>
      </c>
      <c r="L80" s="380">
        <f>SUM(L81)</f>
        <v>0</v>
      </c>
    </row>
    <row r="81" spans="1:12" ht="13.5" hidden="1" customHeight="1">
      <c r="A81" s="393">
        <v>2</v>
      </c>
      <c r="B81" s="392">
        <v>3</v>
      </c>
      <c r="C81" s="392">
        <v>2</v>
      </c>
      <c r="D81" s="392">
        <v>1</v>
      </c>
      <c r="E81" s="392">
        <v>1</v>
      </c>
      <c r="F81" s="391">
        <v>1</v>
      </c>
      <c r="G81" s="394" t="s">
        <v>313</v>
      </c>
      <c r="H81" s="363">
        <v>52</v>
      </c>
      <c r="I81" s="372">
        <v>0</v>
      </c>
      <c r="J81" s="372">
        <v>0</v>
      </c>
      <c r="K81" s="372">
        <v>0</v>
      </c>
      <c r="L81" s="372">
        <v>0</v>
      </c>
    </row>
    <row r="82" spans="1:12" ht="16.5" hidden="1" customHeight="1">
      <c r="A82" s="414">
        <v>2</v>
      </c>
      <c r="B82" s="413">
        <v>4</v>
      </c>
      <c r="C82" s="413"/>
      <c r="D82" s="413"/>
      <c r="E82" s="413"/>
      <c r="F82" s="412"/>
      <c r="G82" s="434" t="s">
        <v>312</v>
      </c>
      <c r="H82" s="363">
        <v>53</v>
      </c>
      <c r="I82" s="380">
        <f t="shared" ref="I82:L84" si="4">I83</f>
        <v>0</v>
      </c>
      <c r="J82" s="386">
        <f t="shared" si="4"/>
        <v>0</v>
      </c>
      <c r="K82" s="385">
        <f t="shared" si="4"/>
        <v>0</v>
      </c>
      <c r="L82" s="385">
        <f t="shared" si="4"/>
        <v>0</v>
      </c>
    </row>
    <row r="83" spans="1:12" ht="15.75" hidden="1" customHeight="1">
      <c r="A83" s="376">
        <v>2</v>
      </c>
      <c r="B83" s="375">
        <v>4</v>
      </c>
      <c r="C83" s="375">
        <v>1</v>
      </c>
      <c r="D83" s="375"/>
      <c r="E83" s="375"/>
      <c r="F83" s="374"/>
      <c r="G83" s="377" t="s">
        <v>311</v>
      </c>
      <c r="H83" s="363">
        <v>54</v>
      </c>
      <c r="I83" s="380">
        <f t="shared" si="4"/>
        <v>0</v>
      </c>
      <c r="J83" s="386">
        <f t="shared" si="4"/>
        <v>0</v>
      </c>
      <c r="K83" s="385">
        <f t="shared" si="4"/>
        <v>0</v>
      </c>
      <c r="L83" s="385">
        <f t="shared" si="4"/>
        <v>0</v>
      </c>
    </row>
    <row r="84" spans="1:12" ht="17.25" hidden="1" customHeight="1">
      <c r="A84" s="376">
        <v>2</v>
      </c>
      <c r="B84" s="375">
        <v>4</v>
      </c>
      <c r="C84" s="375">
        <v>1</v>
      </c>
      <c r="D84" s="375">
        <v>1</v>
      </c>
      <c r="E84" s="375"/>
      <c r="F84" s="374"/>
      <c r="G84" s="377" t="s">
        <v>311</v>
      </c>
      <c r="H84" s="363">
        <v>55</v>
      </c>
      <c r="I84" s="380">
        <f t="shared" si="4"/>
        <v>0</v>
      </c>
      <c r="J84" s="386">
        <f t="shared" si="4"/>
        <v>0</v>
      </c>
      <c r="K84" s="385">
        <f t="shared" si="4"/>
        <v>0</v>
      </c>
      <c r="L84" s="385">
        <f t="shared" si="4"/>
        <v>0</v>
      </c>
    </row>
    <row r="85" spans="1:12" ht="18" hidden="1" customHeight="1">
      <c r="A85" s="376">
        <v>2</v>
      </c>
      <c r="B85" s="375">
        <v>4</v>
      </c>
      <c r="C85" s="375">
        <v>1</v>
      </c>
      <c r="D85" s="375">
        <v>1</v>
      </c>
      <c r="E85" s="375">
        <v>1</v>
      </c>
      <c r="F85" s="374"/>
      <c r="G85" s="377" t="s">
        <v>311</v>
      </c>
      <c r="H85" s="363">
        <v>56</v>
      </c>
      <c r="I85" s="380">
        <f>SUM(I86:I88)</f>
        <v>0</v>
      </c>
      <c r="J85" s="386">
        <f>SUM(J86:J88)</f>
        <v>0</v>
      </c>
      <c r="K85" s="385">
        <f>SUM(K86:K88)</f>
        <v>0</v>
      </c>
      <c r="L85" s="385">
        <f>SUM(L86:L88)</f>
        <v>0</v>
      </c>
    </row>
    <row r="86" spans="1:12" ht="14.25" hidden="1" customHeight="1">
      <c r="A86" s="376">
        <v>2</v>
      </c>
      <c r="B86" s="375">
        <v>4</v>
      </c>
      <c r="C86" s="375">
        <v>1</v>
      </c>
      <c r="D86" s="375">
        <v>1</v>
      </c>
      <c r="E86" s="375">
        <v>1</v>
      </c>
      <c r="F86" s="374">
        <v>1</v>
      </c>
      <c r="G86" s="377" t="s">
        <v>310</v>
      </c>
      <c r="H86" s="363">
        <v>57</v>
      </c>
      <c r="I86" s="372">
        <v>0</v>
      </c>
      <c r="J86" s="372">
        <v>0</v>
      </c>
      <c r="K86" s="372">
        <v>0</v>
      </c>
      <c r="L86" s="372">
        <v>0</v>
      </c>
    </row>
    <row r="87" spans="1:12" ht="13.5" hidden="1" customHeight="1">
      <c r="A87" s="376">
        <v>2</v>
      </c>
      <c r="B87" s="376">
        <v>4</v>
      </c>
      <c r="C87" s="376">
        <v>1</v>
      </c>
      <c r="D87" s="375">
        <v>1</v>
      </c>
      <c r="E87" s="375">
        <v>1</v>
      </c>
      <c r="F87" s="395">
        <v>2</v>
      </c>
      <c r="G87" s="373" t="s">
        <v>309</v>
      </c>
      <c r="H87" s="363">
        <v>58</v>
      </c>
      <c r="I87" s="372">
        <v>0</v>
      </c>
      <c r="J87" s="372">
        <v>0</v>
      </c>
      <c r="K87" s="372">
        <v>0</v>
      </c>
      <c r="L87" s="372">
        <v>0</v>
      </c>
    </row>
    <row r="88" spans="1:12" hidden="1">
      <c r="A88" s="376">
        <v>2</v>
      </c>
      <c r="B88" s="375">
        <v>4</v>
      </c>
      <c r="C88" s="376">
        <v>1</v>
      </c>
      <c r="D88" s="375">
        <v>1</v>
      </c>
      <c r="E88" s="375">
        <v>1</v>
      </c>
      <c r="F88" s="395">
        <v>3</v>
      </c>
      <c r="G88" s="373" t="s">
        <v>308</v>
      </c>
      <c r="H88" s="363">
        <v>59</v>
      </c>
      <c r="I88" s="372">
        <v>0</v>
      </c>
      <c r="J88" s="372">
        <v>0</v>
      </c>
      <c r="K88" s="372">
        <v>0</v>
      </c>
      <c r="L88" s="372">
        <v>0</v>
      </c>
    </row>
    <row r="89" spans="1:12" hidden="1">
      <c r="A89" s="414">
        <v>2</v>
      </c>
      <c r="B89" s="413">
        <v>5</v>
      </c>
      <c r="C89" s="414"/>
      <c r="D89" s="413"/>
      <c r="E89" s="413"/>
      <c r="F89" s="444"/>
      <c r="G89" s="411" t="s">
        <v>307</v>
      </c>
      <c r="H89" s="363">
        <v>60</v>
      </c>
      <c r="I89" s="380">
        <f>SUM(I90+I95+I100)</f>
        <v>0</v>
      </c>
      <c r="J89" s="386">
        <f>SUM(J90+J95+J100)</f>
        <v>0</v>
      </c>
      <c r="K89" s="385">
        <f>SUM(K90+K95+K100)</f>
        <v>0</v>
      </c>
      <c r="L89" s="385">
        <f>SUM(L90+L95+L100)</f>
        <v>0</v>
      </c>
    </row>
    <row r="90" spans="1:12" hidden="1">
      <c r="A90" s="393">
        <v>2</v>
      </c>
      <c r="B90" s="392">
        <v>5</v>
      </c>
      <c r="C90" s="393">
        <v>1</v>
      </c>
      <c r="D90" s="392"/>
      <c r="E90" s="392"/>
      <c r="F90" s="440"/>
      <c r="G90" s="418" t="s">
        <v>306</v>
      </c>
      <c r="H90" s="363">
        <v>61</v>
      </c>
      <c r="I90" s="390">
        <f t="shared" ref="I90:L91" si="5">I91</f>
        <v>0</v>
      </c>
      <c r="J90" s="389">
        <f t="shared" si="5"/>
        <v>0</v>
      </c>
      <c r="K90" s="388">
        <f t="shared" si="5"/>
        <v>0</v>
      </c>
      <c r="L90" s="388">
        <f t="shared" si="5"/>
        <v>0</v>
      </c>
    </row>
    <row r="91" spans="1:12" hidden="1">
      <c r="A91" s="376">
        <v>2</v>
      </c>
      <c r="B91" s="375">
        <v>5</v>
      </c>
      <c r="C91" s="376">
        <v>1</v>
      </c>
      <c r="D91" s="375">
        <v>1</v>
      </c>
      <c r="E91" s="375"/>
      <c r="F91" s="395"/>
      <c r="G91" s="373" t="s">
        <v>306</v>
      </c>
      <c r="H91" s="363">
        <v>62</v>
      </c>
      <c r="I91" s="380">
        <f t="shared" si="5"/>
        <v>0</v>
      </c>
      <c r="J91" s="386">
        <f t="shared" si="5"/>
        <v>0</v>
      </c>
      <c r="K91" s="385">
        <f t="shared" si="5"/>
        <v>0</v>
      </c>
      <c r="L91" s="385">
        <f t="shared" si="5"/>
        <v>0</v>
      </c>
    </row>
    <row r="92" spans="1:12" hidden="1">
      <c r="A92" s="376">
        <v>2</v>
      </c>
      <c r="B92" s="375">
        <v>5</v>
      </c>
      <c r="C92" s="376">
        <v>1</v>
      </c>
      <c r="D92" s="375">
        <v>1</v>
      </c>
      <c r="E92" s="375">
        <v>1</v>
      </c>
      <c r="F92" s="395"/>
      <c r="G92" s="373" t="s">
        <v>306</v>
      </c>
      <c r="H92" s="363">
        <v>63</v>
      </c>
      <c r="I92" s="380">
        <f>SUM(I93:I94)</f>
        <v>0</v>
      </c>
      <c r="J92" s="386">
        <f>SUM(J93:J94)</f>
        <v>0</v>
      </c>
      <c r="K92" s="385">
        <f>SUM(K93:K94)</f>
        <v>0</v>
      </c>
      <c r="L92" s="385">
        <f>SUM(L93:L94)</f>
        <v>0</v>
      </c>
    </row>
    <row r="93" spans="1:12" ht="25.5" hidden="1" customHeight="1">
      <c r="A93" s="376">
        <v>2</v>
      </c>
      <c r="B93" s="375">
        <v>5</v>
      </c>
      <c r="C93" s="376">
        <v>1</v>
      </c>
      <c r="D93" s="375">
        <v>1</v>
      </c>
      <c r="E93" s="375">
        <v>1</v>
      </c>
      <c r="F93" s="395">
        <v>1</v>
      </c>
      <c r="G93" s="373" t="s">
        <v>305</v>
      </c>
      <c r="H93" s="363">
        <v>64</v>
      </c>
      <c r="I93" s="372">
        <v>0</v>
      </c>
      <c r="J93" s="372">
        <v>0</v>
      </c>
      <c r="K93" s="372">
        <v>0</v>
      </c>
      <c r="L93" s="372">
        <v>0</v>
      </c>
    </row>
    <row r="94" spans="1:12" ht="15.75" hidden="1" customHeight="1">
      <c r="A94" s="376">
        <v>2</v>
      </c>
      <c r="B94" s="375">
        <v>5</v>
      </c>
      <c r="C94" s="376">
        <v>1</v>
      </c>
      <c r="D94" s="375">
        <v>1</v>
      </c>
      <c r="E94" s="375">
        <v>1</v>
      </c>
      <c r="F94" s="395">
        <v>2</v>
      </c>
      <c r="G94" s="373" t="s">
        <v>304</v>
      </c>
      <c r="H94" s="363">
        <v>65</v>
      </c>
      <c r="I94" s="372">
        <v>0</v>
      </c>
      <c r="J94" s="372">
        <v>0</v>
      </c>
      <c r="K94" s="372">
        <v>0</v>
      </c>
      <c r="L94" s="372">
        <v>0</v>
      </c>
    </row>
    <row r="95" spans="1:12" ht="12" hidden="1" customHeight="1">
      <c r="A95" s="376">
        <v>2</v>
      </c>
      <c r="B95" s="375">
        <v>5</v>
      </c>
      <c r="C95" s="376">
        <v>2</v>
      </c>
      <c r="D95" s="375"/>
      <c r="E95" s="375"/>
      <c r="F95" s="395"/>
      <c r="G95" s="373" t="s">
        <v>303</v>
      </c>
      <c r="H95" s="363">
        <v>66</v>
      </c>
      <c r="I95" s="380">
        <f t="shared" ref="I95:L96" si="6">I96</f>
        <v>0</v>
      </c>
      <c r="J95" s="386">
        <f t="shared" si="6"/>
        <v>0</v>
      </c>
      <c r="K95" s="385">
        <f t="shared" si="6"/>
        <v>0</v>
      </c>
      <c r="L95" s="380">
        <f t="shared" si="6"/>
        <v>0</v>
      </c>
    </row>
    <row r="96" spans="1:12" ht="15.75" hidden="1" customHeight="1">
      <c r="A96" s="377">
        <v>2</v>
      </c>
      <c r="B96" s="376">
        <v>5</v>
      </c>
      <c r="C96" s="375">
        <v>2</v>
      </c>
      <c r="D96" s="373">
        <v>1</v>
      </c>
      <c r="E96" s="376"/>
      <c r="F96" s="395"/>
      <c r="G96" s="373" t="s">
        <v>303</v>
      </c>
      <c r="H96" s="363">
        <v>67</v>
      </c>
      <c r="I96" s="380">
        <f t="shared" si="6"/>
        <v>0</v>
      </c>
      <c r="J96" s="386">
        <f t="shared" si="6"/>
        <v>0</v>
      </c>
      <c r="K96" s="385">
        <f t="shared" si="6"/>
        <v>0</v>
      </c>
      <c r="L96" s="380">
        <f t="shared" si="6"/>
        <v>0</v>
      </c>
    </row>
    <row r="97" spans="1:12" ht="15" hidden="1" customHeight="1">
      <c r="A97" s="377">
        <v>2</v>
      </c>
      <c r="B97" s="376">
        <v>5</v>
      </c>
      <c r="C97" s="375">
        <v>2</v>
      </c>
      <c r="D97" s="373">
        <v>1</v>
      </c>
      <c r="E97" s="376">
        <v>1</v>
      </c>
      <c r="F97" s="395"/>
      <c r="G97" s="373" t="s">
        <v>303</v>
      </c>
      <c r="H97" s="363">
        <v>68</v>
      </c>
      <c r="I97" s="380">
        <f>SUM(I98:I99)</f>
        <v>0</v>
      </c>
      <c r="J97" s="386">
        <f>SUM(J98:J99)</f>
        <v>0</v>
      </c>
      <c r="K97" s="385">
        <f>SUM(K98:K99)</f>
        <v>0</v>
      </c>
      <c r="L97" s="380">
        <f>SUM(L98:L99)</f>
        <v>0</v>
      </c>
    </row>
    <row r="98" spans="1:12" ht="25.5" hidden="1" customHeight="1">
      <c r="A98" s="377">
        <v>2</v>
      </c>
      <c r="B98" s="376">
        <v>5</v>
      </c>
      <c r="C98" s="375">
        <v>2</v>
      </c>
      <c r="D98" s="373">
        <v>1</v>
      </c>
      <c r="E98" s="376">
        <v>1</v>
      </c>
      <c r="F98" s="395">
        <v>1</v>
      </c>
      <c r="G98" s="373" t="s">
        <v>302</v>
      </c>
      <c r="H98" s="363">
        <v>69</v>
      </c>
      <c r="I98" s="372">
        <v>0</v>
      </c>
      <c r="J98" s="372">
        <v>0</v>
      </c>
      <c r="K98" s="372">
        <v>0</v>
      </c>
      <c r="L98" s="372">
        <v>0</v>
      </c>
    </row>
    <row r="99" spans="1:12" ht="25.5" hidden="1" customHeight="1">
      <c r="A99" s="377">
        <v>2</v>
      </c>
      <c r="B99" s="376">
        <v>5</v>
      </c>
      <c r="C99" s="375">
        <v>2</v>
      </c>
      <c r="D99" s="373">
        <v>1</v>
      </c>
      <c r="E99" s="376">
        <v>1</v>
      </c>
      <c r="F99" s="395">
        <v>2</v>
      </c>
      <c r="G99" s="373" t="s">
        <v>301</v>
      </c>
      <c r="H99" s="363">
        <v>70</v>
      </c>
      <c r="I99" s="372">
        <v>0</v>
      </c>
      <c r="J99" s="372">
        <v>0</v>
      </c>
      <c r="K99" s="372">
        <v>0</v>
      </c>
      <c r="L99" s="372">
        <v>0</v>
      </c>
    </row>
    <row r="100" spans="1:12" ht="28.5" hidden="1" customHeight="1">
      <c r="A100" s="377">
        <v>2</v>
      </c>
      <c r="B100" s="376">
        <v>5</v>
      </c>
      <c r="C100" s="375">
        <v>3</v>
      </c>
      <c r="D100" s="373"/>
      <c r="E100" s="376"/>
      <c r="F100" s="395"/>
      <c r="G100" s="373" t="s">
        <v>300</v>
      </c>
      <c r="H100" s="363">
        <v>71</v>
      </c>
      <c r="I100" s="380">
        <f t="shared" ref="I100:L101" si="7">I101</f>
        <v>0</v>
      </c>
      <c r="J100" s="386">
        <f t="shared" si="7"/>
        <v>0</v>
      </c>
      <c r="K100" s="385">
        <f t="shared" si="7"/>
        <v>0</v>
      </c>
      <c r="L100" s="380">
        <f t="shared" si="7"/>
        <v>0</v>
      </c>
    </row>
    <row r="101" spans="1:12" ht="27" hidden="1" customHeight="1">
      <c r="A101" s="377">
        <v>2</v>
      </c>
      <c r="B101" s="376">
        <v>5</v>
      </c>
      <c r="C101" s="375">
        <v>3</v>
      </c>
      <c r="D101" s="373">
        <v>1</v>
      </c>
      <c r="E101" s="376"/>
      <c r="F101" s="395"/>
      <c r="G101" s="373" t="s">
        <v>299</v>
      </c>
      <c r="H101" s="363">
        <v>72</v>
      </c>
      <c r="I101" s="380">
        <f t="shared" si="7"/>
        <v>0</v>
      </c>
      <c r="J101" s="386">
        <f t="shared" si="7"/>
        <v>0</v>
      </c>
      <c r="K101" s="385">
        <f t="shared" si="7"/>
        <v>0</v>
      </c>
      <c r="L101" s="380">
        <f t="shared" si="7"/>
        <v>0</v>
      </c>
    </row>
    <row r="102" spans="1:12" ht="30" hidden="1" customHeight="1">
      <c r="A102" s="384">
        <v>2</v>
      </c>
      <c r="B102" s="383">
        <v>5</v>
      </c>
      <c r="C102" s="382">
        <v>3</v>
      </c>
      <c r="D102" s="387">
        <v>1</v>
      </c>
      <c r="E102" s="383">
        <v>1</v>
      </c>
      <c r="F102" s="443"/>
      <c r="G102" s="387" t="s">
        <v>299</v>
      </c>
      <c r="H102" s="363">
        <v>73</v>
      </c>
      <c r="I102" s="424">
        <f>SUM(I103:I104)</f>
        <v>0</v>
      </c>
      <c r="J102" s="426">
        <f>SUM(J103:J104)</f>
        <v>0</v>
      </c>
      <c r="K102" s="425">
        <f>SUM(K103:K104)</f>
        <v>0</v>
      </c>
      <c r="L102" s="424">
        <f>SUM(L103:L104)</f>
        <v>0</v>
      </c>
    </row>
    <row r="103" spans="1:12" ht="26.25" hidden="1" customHeight="1">
      <c r="A103" s="377">
        <v>2</v>
      </c>
      <c r="B103" s="376">
        <v>5</v>
      </c>
      <c r="C103" s="375">
        <v>3</v>
      </c>
      <c r="D103" s="373">
        <v>1</v>
      </c>
      <c r="E103" s="376">
        <v>1</v>
      </c>
      <c r="F103" s="395">
        <v>1</v>
      </c>
      <c r="G103" s="373" t="s">
        <v>299</v>
      </c>
      <c r="H103" s="363">
        <v>74</v>
      </c>
      <c r="I103" s="372">
        <v>0</v>
      </c>
      <c r="J103" s="372">
        <v>0</v>
      </c>
      <c r="K103" s="372">
        <v>0</v>
      </c>
      <c r="L103" s="372">
        <v>0</v>
      </c>
    </row>
    <row r="104" spans="1:12" ht="26.25" hidden="1" customHeight="1">
      <c r="A104" s="384">
        <v>2</v>
      </c>
      <c r="B104" s="383">
        <v>5</v>
      </c>
      <c r="C104" s="382">
        <v>3</v>
      </c>
      <c r="D104" s="387">
        <v>1</v>
      </c>
      <c r="E104" s="383">
        <v>1</v>
      </c>
      <c r="F104" s="443">
        <v>2</v>
      </c>
      <c r="G104" s="387" t="s">
        <v>298</v>
      </c>
      <c r="H104" s="363">
        <v>75</v>
      </c>
      <c r="I104" s="372">
        <v>0</v>
      </c>
      <c r="J104" s="372">
        <v>0</v>
      </c>
      <c r="K104" s="372">
        <v>0</v>
      </c>
      <c r="L104" s="372">
        <v>0</v>
      </c>
    </row>
    <row r="105" spans="1:12" ht="27.75" hidden="1" customHeight="1">
      <c r="A105" s="384">
        <v>2</v>
      </c>
      <c r="B105" s="383">
        <v>5</v>
      </c>
      <c r="C105" s="382">
        <v>3</v>
      </c>
      <c r="D105" s="387">
        <v>2</v>
      </c>
      <c r="E105" s="383"/>
      <c r="F105" s="443"/>
      <c r="G105" s="387" t="s">
        <v>297</v>
      </c>
      <c r="H105" s="363">
        <v>76</v>
      </c>
      <c r="I105" s="424">
        <f>I106</f>
        <v>0</v>
      </c>
      <c r="J105" s="424">
        <f>J106</f>
        <v>0</v>
      </c>
      <c r="K105" s="424">
        <f>K106</f>
        <v>0</v>
      </c>
      <c r="L105" s="424">
        <f>L106</f>
        <v>0</v>
      </c>
    </row>
    <row r="106" spans="1:12" ht="25.5" hidden="1" customHeight="1">
      <c r="A106" s="384">
        <v>2</v>
      </c>
      <c r="B106" s="383">
        <v>5</v>
      </c>
      <c r="C106" s="382">
        <v>3</v>
      </c>
      <c r="D106" s="387">
        <v>2</v>
      </c>
      <c r="E106" s="383">
        <v>1</v>
      </c>
      <c r="F106" s="443"/>
      <c r="G106" s="387" t="s">
        <v>297</v>
      </c>
      <c r="H106" s="363">
        <v>77</v>
      </c>
      <c r="I106" s="424">
        <f>SUM(I107:I108)</f>
        <v>0</v>
      </c>
      <c r="J106" s="424">
        <f>SUM(J107:J108)</f>
        <v>0</v>
      </c>
      <c r="K106" s="424">
        <f>SUM(K107:K108)</f>
        <v>0</v>
      </c>
      <c r="L106" s="424">
        <f>SUM(L107:L108)</f>
        <v>0</v>
      </c>
    </row>
    <row r="107" spans="1:12" ht="30" hidden="1" customHeight="1">
      <c r="A107" s="384">
        <v>2</v>
      </c>
      <c r="B107" s="383">
        <v>5</v>
      </c>
      <c r="C107" s="382">
        <v>3</v>
      </c>
      <c r="D107" s="387">
        <v>2</v>
      </c>
      <c r="E107" s="383">
        <v>1</v>
      </c>
      <c r="F107" s="443">
        <v>1</v>
      </c>
      <c r="G107" s="387" t="s">
        <v>297</v>
      </c>
      <c r="H107" s="363">
        <v>78</v>
      </c>
      <c r="I107" s="372">
        <v>0</v>
      </c>
      <c r="J107" s="372">
        <v>0</v>
      </c>
      <c r="K107" s="372">
        <v>0</v>
      </c>
      <c r="L107" s="372">
        <v>0</v>
      </c>
    </row>
    <row r="108" spans="1:12" ht="18" hidden="1" customHeight="1">
      <c r="A108" s="384">
        <v>2</v>
      </c>
      <c r="B108" s="383">
        <v>5</v>
      </c>
      <c r="C108" s="382">
        <v>3</v>
      </c>
      <c r="D108" s="387">
        <v>2</v>
      </c>
      <c r="E108" s="383">
        <v>1</v>
      </c>
      <c r="F108" s="443">
        <v>2</v>
      </c>
      <c r="G108" s="387" t="s">
        <v>296</v>
      </c>
      <c r="H108" s="363">
        <v>79</v>
      </c>
      <c r="I108" s="372">
        <v>0</v>
      </c>
      <c r="J108" s="372">
        <v>0</v>
      </c>
      <c r="K108" s="372">
        <v>0</v>
      </c>
      <c r="L108" s="372">
        <v>0</v>
      </c>
    </row>
    <row r="109" spans="1:12" ht="16.5" hidden="1" customHeight="1">
      <c r="A109" s="434">
        <v>2</v>
      </c>
      <c r="B109" s="414">
        <v>6</v>
      </c>
      <c r="C109" s="413"/>
      <c r="D109" s="411"/>
      <c r="E109" s="414"/>
      <c r="F109" s="444"/>
      <c r="G109" s="435" t="s">
        <v>295</v>
      </c>
      <c r="H109" s="363">
        <v>80</v>
      </c>
      <c r="I109" s="380">
        <f>SUM(I110+I115+I119+I123+I127)</f>
        <v>0</v>
      </c>
      <c r="J109" s="386">
        <f>SUM(J110+J115+J119+J123+J127)</f>
        <v>0</v>
      </c>
      <c r="K109" s="385">
        <f>SUM(K110+K115+K119+K123+K127)</f>
        <v>0</v>
      </c>
      <c r="L109" s="380">
        <f>SUM(L110+L115+L119+L123+L127)</f>
        <v>0</v>
      </c>
    </row>
    <row r="110" spans="1:12" ht="14.25" hidden="1" customHeight="1">
      <c r="A110" s="384">
        <v>2</v>
      </c>
      <c r="B110" s="383">
        <v>6</v>
      </c>
      <c r="C110" s="382">
        <v>1</v>
      </c>
      <c r="D110" s="387"/>
      <c r="E110" s="383"/>
      <c r="F110" s="443"/>
      <c r="G110" s="387" t="s">
        <v>294</v>
      </c>
      <c r="H110" s="363">
        <v>81</v>
      </c>
      <c r="I110" s="424">
        <f t="shared" ref="I110:L111" si="8">I111</f>
        <v>0</v>
      </c>
      <c r="J110" s="426">
        <f t="shared" si="8"/>
        <v>0</v>
      </c>
      <c r="K110" s="425">
        <f t="shared" si="8"/>
        <v>0</v>
      </c>
      <c r="L110" s="424">
        <f t="shared" si="8"/>
        <v>0</v>
      </c>
    </row>
    <row r="111" spans="1:12" ht="14.25" hidden="1" customHeight="1">
      <c r="A111" s="377">
        <v>2</v>
      </c>
      <c r="B111" s="376">
        <v>6</v>
      </c>
      <c r="C111" s="375">
        <v>1</v>
      </c>
      <c r="D111" s="373">
        <v>1</v>
      </c>
      <c r="E111" s="376"/>
      <c r="F111" s="395"/>
      <c r="G111" s="373" t="s">
        <v>294</v>
      </c>
      <c r="H111" s="363">
        <v>82</v>
      </c>
      <c r="I111" s="380">
        <f t="shared" si="8"/>
        <v>0</v>
      </c>
      <c r="J111" s="386">
        <f t="shared" si="8"/>
        <v>0</v>
      </c>
      <c r="K111" s="385">
        <f t="shared" si="8"/>
        <v>0</v>
      </c>
      <c r="L111" s="380">
        <f t="shared" si="8"/>
        <v>0</v>
      </c>
    </row>
    <row r="112" spans="1:12" hidden="1">
      <c r="A112" s="377">
        <v>2</v>
      </c>
      <c r="B112" s="376">
        <v>6</v>
      </c>
      <c r="C112" s="375">
        <v>1</v>
      </c>
      <c r="D112" s="373">
        <v>1</v>
      </c>
      <c r="E112" s="376">
        <v>1</v>
      </c>
      <c r="F112" s="395"/>
      <c r="G112" s="373" t="s">
        <v>294</v>
      </c>
      <c r="H112" s="363">
        <v>83</v>
      </c>
      <c r="I112" s="380">
        <f>SUM(I113:I114)</f>
        <v>0</v>
      </c>
      <c r="J112" s="386">
        <f>SUM(J113:J114)</f>
        <v>0</v>
      </c>
      <c r="K112" s="385">
        <f>SUM(K113:K114)</f>
        <v>0</v>
      </c>
      <c r="L112" s="380">
        <f>SUM(L113:L114)</f>
        <v>0</v>
      </c>
    </row>
    <row r="113" spans="1:12" ht="13.5" hidden="1" customHeight="1">
      <c r="A113" s="377">
        <v>2</v>
      </c>
      <c r="B113" s="376">
        <v>6</v>
      </c>
      <c r="C113" s="375">
        <v>1</v>
      </c>
      <c r="D113" s="373">
        <v>1</v>
      </c>
      <c r="E113" s="376">
        <v>1</v>
      </c>
      <c r="F113" s="395">
        <v>1</v>
      </c>
      <c r="G113" s="373" t="s">
        <v>293</v>
      </c>
      <c r="H113" s="363">
        <v>84</v>
      </c>
      <c r="I113" s="372">
        <v>0</v>
      </c>
      <c r="J113" s="372">
        <v>0</v>
      </c>
      <c r="K113" s="372">
        <v>0</v>
      </c>
      <c r="L113" s="372">
        <v>0</v>
      </c>
    </row>
    <row r="114" spans="1:12" hidden="1">
      <c r="A114" s="394">
        <v>2</v>
      </c>
      <c r="B114" s="393">
        <v>6</v>
      </c>
      <c r="C114" s="392">
        <v>1</v>
      </c>
      <c r="D114" s="418">
        <v>1</v>
      </c>
      <c r="E114" s="393">
        <v>1</v>
      </c>
      <c r="F114" s="440">
        <v>2</v>
      </c>
      <c r="G114" s="418" t="s">
        <v>292</v>
      </c>
      <c r="H114" s="363">
        <v>85</v>
      </c>
      <c r="I114" s="427">
        <v>0</v>
      </c>
      <c r="J114" s="427">
        <v>0</v>
      </c>
      <c r="K114" s="427">
        <v>0</v>
      </c>
      <c r="L114" s="427">
        <v>0</v>
      </c>
    </row>
    <row r="115" spans="1:12" ht="25.5" hidden="1" customHeight="1">
      <c r="A115" s="377">
        <v>2</v>
      </c>
      <c r="B115" s="376">
        <v>6</v>
      </c>
      <c r="C115" s="375">
        <v>2</v>
      </c>
      <c r="D115" s="373"/>
      <c r="E115" s="376"/>
      <c r="F115" s="395"/>
      <c r="G115" s="373" t="s">
        <v>291</v>
      </c>
      <c r="H115" s="363">
        <v>86</v>
      </c>
      <c r="I115" s="380">
        <f t="shared" ref="I115:L117" si="9">I116</f>
        <v>0</v>
      </c>
      <c r="J115" s="386">
        <f t="shared" si="9"/>
        <v>0</v>
      </c>
      <c r="K115" s="385">
        <f t="shared" si="9"/>
        <v>0</v>
      </c>
      <c r="L115" s="380">
        <f t="shared" si="9"/>
        <v>0</v>
      </c>
    </row>
    <row r="116" spans="1:12" ht="14.25" hidden="1" customHeight="1">
      <c r="A116" s="377">
        <v>2</v>
      </c>
      <c r="B116" s="376">
        <v>6</v>
      </c>
      <c r="C116" s="375">
        <v>2</v>
      </c>
      <c r="D116" s="373">
        <v>1</v>
      </c>
      <c r="E116" s="376"/>
      <c r="F116" s="395"/>
      <c r="G116" s="373" t="s">
        <v>291</v>
      </c>
      <c r="H116" s="363">
        <v>87</v>
      </c>
      <c r="I116" s="380">
        <f t="shared" si="9"/>
        <v>0</v>
      </c>
      <c r="J116" s="386">
        <f t="shared" si="9"/>
        <v>0</v>
      </c>
      <c r="K116" s="385">
        <f t="shared" si="9"/>
        <v>0</v>
      </c>
      <c r="L116" s="380">
        <f t="shared" si="9"/>
        <v>0</v>
      </c>
    </row>
    <row r="117" spans="1:12" ht="14.25" hidden="1" customHeight="1">
      <c r="A117" s="377">
        <v>2</v>
      </c>
      <c r="B117" s="376">
        <v>6</v>
      </c>
      <c r="C117" s="375">
        <v>2</v>
      </c>
      <c r="D117" s="373">
        <v>1</v>
      </c>
      <c r="E117" s="376">
        <v>1</v>
      </c>
      <c r="F117" s="395"/>
      <c r="G117" s="373" t="s">
        <v>291</v>
      </c>
      <c r="H117" s="363">
        <v>88</v>
      </c>
      <c r="I117" s="365">
        <f t="shared" si="9"/>
        <v>0</v>
      </c>
      <c r="J117" s="442">
        <f t="shared" si="9"/>
        <v>0</v>
      </c>
      <c r="K117" s="441">
        <f t="shared" si="9"/>
        <v>0</v>
      </c>
      <c r="L117" s="365">
        <f t="shared" si="9"/>
        <v>0</v>
      </c>
    </row>
    <row r="118" spans="1:12" ht="25.5" hidden="1" customHeight="1">
      <c r="A118" s="377">
        <v>2</v>
      </c>
      <c r="B118" s="376">
        <v>6</v>
      </c>
      <c r="C118" s="375">
        <v>2</v>
      </c>
      <c r="D118" s="373">
        <v>1</v>
      </c>
      <c r="E118" s="376">
        <v>1</v>
      </c>
      <c r="F118" s="395">
        <v>1</v>
      </c>
      <c r="G118" s="373" t="s">
        <v>291</v>
      </c>
      <c r="H118" s="363">
        <v>89</v>
      </c>
      <c r="I118" s="372">
        <v>0</v>
      </c>
      <c r="J118" s="372">
        <v>0</v>
      </c>
      <c r="K118" s="372">
        <v>0</v>
      </c>
      <c r="L118" s="372">
        <v>0</v>
      </c>
    </row>
    <row r="119" spans="1:12" ht="26.25" hidden="1" customHeight="1">
      <c r="A119" s="394">
        <v>2</v>
      </c>
      <c r="B119" s="393">
        <v>6</v>
      </c>
      <c r="C119" s="392">
        <v>3</v>
      </c>
      <c r="D119" s="418"/>
      <c r="E119" s="393"/>
      <c r="F119" s="440"/>
      <c r="G119" s="418" t="s">
        <v>290</v>
      </c>
      <c r="H119" s="363">
        <v>90</v>
      </c>
      <c r="I119" s="390">
        <f t="shared" ref="I119:L121" si="10">I120</f>
        <v>0</v>
      </c>
      <c r="J119" s="389">
        <f t="shared" si="10"/>
        <v>0</v>
      </c>
      <c r="K119" s="388">
        <f t="shared" si="10"/>
        <v>0</v>
      </c>
      <c r="L119" s="390">
        <f t="shared" si="10"/>
        <v>0</v>
      </c>
    </row>
    <row r="120" spans="1:12" ht="25.5" hidden="1" customHeight="1">
      <c r="A120" s="377">
        <v>2</v>
      </c>
      <c r="B120" s="376">
        <v>6</v>
      </c>
      <c r="C120" s="375">
        <v>3</v>
      </c>
      <c r="D120" s="373">
        <v>1</v>
      </c>
      <c r="E120" s="376"/>
      <c r="F120" s="395"/>
      <c r="G120" s="373" t="s">
        <v>290</v>
      </c>
      <c r="H120" s="363">
        <v>91</v>
      </c>
      <c r="I120" s="380">
        <f t="shared" si="10"/>
        <v>0</v>
      </c>
      <c r="J120" s="386">
        <f t="shared" si="10"/>
        <v>0</v>
      </c>
      <c r="K120" s="385">
        <f t="shared" si="10"/>
        <v>0</v>
      </c>
      <c r="L120" s="380">
        <f t="shared" si="10"/>
        <v>0</v>
      </c>
    </row>
    <row r="121" spans="1:12" ht="26.25" hidden="1" customHeight="1">
      <c r="A121" s="377">
        <v>2</v>
      </c>
      <c r="B121" s="376">
        <v>6</v>
      </c>
      <c r="C121" s="375">
        <v>3</v>
      </c>
      <c r="D121" s="373">
        <v>1</v>
      </c>
      <c r="E121" s="376">
        <v>1</v>
      </c>
      <c r="F121" s="395"/>
      <c r="G121" s="373" t="s">
        <v>290</v>
      </c>
      <c r="H121" s="363">
        <v>92</v>
      </c>
      <c r="I121" s="380">
        <f t="shared" si="10"/>
        <v>0</v>
      </c>
      <c r="J121" s="386">
        <f t="shared" si="10"/>
        <v>0</v>
      </c>
      <c r="K121" s="385">
        <f t="shared" si="10"/>
        <v>0</v>
      </c>
      <c r="L121" s="380">
        <f t="shared" si="10"/>
        <v>0</v>
      </c>
    </row>
    <row r="122" spans="1:12" ht="27" hidden="1" customHeight="1">
      <c r="A122" s="377">
        <v>2</v>
      </c>
      <c r="B122" s="376">
        <v>6</v>
      </c>
      <c r="C122" s="375">
        <v>3</v>
      </c>
      <c r="D122" s="373">
        <v>1</v>
      </c>
      <c r="E122" s="376">
        <v>1</v>
      </c>
      <c r="F122" s="395">
        <v>1</v>
      </c>
      <c r="G122" s="373" t="s">
        <v>290</v>
      </c>
      <c r="H122" s="363">
        <v>93</v>
      </c>
      <c r="I122" s="372">
        <v>0</v>
      </c>
      <c r="J122" s="372">
        <v>0</v>
      </c>
      <c r="K122" s="372">
        <v>0</v>
      </c>
      <c r="L122" s="372">
        <v>0</v>
      </c>
    </row>
    <row r="123" spans="1:12" ht="25.5" hidden="1" customHeight="1">
      <c r="A123" s="394">
        <v>2</v>
      </c>
      <c r="B123" s="393">
        <v>6</v>
      </c>
      <c r="C123" s="392">
        <v>4</v>
      </c>
      <c r="D123" s="418"/>
      <c r="E123" s="393"/>
      <c r="F123" s="440"/>
      <c r="G123" s="418" t="s">
        <v>289</v>
      </c>
      <c r="H123" s="363">
        <v>94</v>
      </c>
      <c r="I123" s="390">
        <f t="shared" ref="I123:L125" si="11">I124</f>
        <v>0</v>
      </c>
      <c r="J123" s="389">
        <f t="shared" si="11"/>
        <v>0</v>
      </c>
      <c r="K123" s="388">
        <f t="shared" si="11"/>
        <v>0</v>
      </c>
      <c r="L123" s="390">
        <f t="shared" si="11"/>
        <v>0</v>
      </c>
    </row>
    <row r="124" spans="1:12" ht="27" hidden="1" customHeight="1">
      <c r="A124" s="377">
        <v>2</v>
      </c>
      <c r="B124" s="376">
        <v>6</v>
      </c>
      <c r="C124" s="375">
        <v>4</v>
      </c>
      <c r="D124" s="373">
        <v>1</v>
      </c>
      <c r="E124" s="376"/>
      <c r="F124" s="395"/>
      <c r="G124" s="373" t="s">
        <v>289</v>
      </c>
      <c r="H124" s="363">
        <v>95</v>
      </c>
      <c r="I124" s="380">
        <f t="shared" si="11"/>
        <v>0</v>
      </c>
      <c r="J124" s="386">
        <f t="shared" si="11"/>
        <v>0</v>
      </c>
      <c r="K124" s="385">
        <f t="shared" si="11"/>
        <v>0</v>
      </c>
      <c r="L124" s="380">
        <f t="shared" si="11"/>
        <v>0</v>
      </c>
    </row>
    <row r="125" spans="1:12" ht="27" hidden="1" customHeight="1">
      <c r="A125" s="377">
        <v>2</v>
      </c>
      <c r="B125" s="376">
        <v>6</v>
      </c>
      <c r="C125" s="375">
        <v>4</v>
      </c>
      <c r="D125" s="373">
        <v>1</v>
      </c>
      <c r="E125" s="376">
        <v>1</v>
      </c>
      <c r="F125" s="395"/>
      <c r="G125" s="373" t="s">
        <v>289</v>
      </c>
      <c r="H125" s="363">
        <v>96</v>
      </c>
      <c r="I125" s="380">
        <f t="shared" si="11"/>
        <v>0</v>
      </c>
      <c r="J125" s="386">
        <f t="shared" si="11"/>
        <v>0</v>
      </c>
      <c r="K125" s="385">
        <f t="shared" si="11"/>
        <v>0</v>
      </c>
      <c r="L125" s="380">
        <f t="shared" si="11"/>
        <v>0</v>
      </c>
    </row>
    <row r="126" spans="1:12" ht="27.75" hidden="1" customHeight="1">
      <c r="A126" s="377">
        <v>2</v>
      </c>
      <c r="B126" s="376">
        <v>6</v>
      </c>
      <c r="C126" s="375">
        <v>4</v>
      </c>
      <c r="D126" s="373">
        <v>1</v>
      </c>
      <c r="E126" s="376">
        <v>1</v>
      </c>
      <c r="F126" s="395">
        <v>1</v>
      </c>
      <c r="G126" s="373" t="s">
        <v>289</v>
      </c>
      <c r="H126" s="363">
        <v>97</v>
      </c>
      <c r="I126" s="372">
        <v>0</v>
      </c>
      <c r="J126" s="372">
        <v>0</v>
      </c>
      <c r="K126" s="372">
        <v>0</v>
      </c>
      <c r="L126" s="372">
        <v>0</v>
      </c>
    </row>
    <row r="127" spans="1:12" ht="27" hidden="1" customHeight="1">
      <c r="A127" s="384">
        <v>2</v>
      </c>
      <c r="B127" s="402">
        <v>6</v>
      </c>
      <c r="C127" s="408">
        <v>5</v>
      </c>
      <c r="D127" s="397"/>
      <c r="E127" s="402"/>
      <c r="F127" s="396"/>
      <c r="G127" s="397" t="s">
        <v>287</v>
      </c>
      <c r="H127" s="363">
        <v>98</v>
      </c>
      <c r="I127" s="400">
        <f t="shared" ref="I127:L129" si="12">I128</f>
        <v>0</v>
      </c>
      <c r="J127" s="421">
        <f t="shared" si="12"/>
        <v>0</v>
      </c>
      <c r="K127" s="398">
        <f t="shared" si="12"/>
        <v>0</v>
      </c>
      <c r="L127" s="400">
        <f t="shared" si="12"/>
        <v>0</v>
      </c>
    </row>
    <row r="128" spans="1:12" ht="29.25" hidden="1" customHeight="1">
      <c r="A128" s="377">
        <v>2</v>
      </c>
      <c r="B128" s="376">
        <v>6</v>
      </c>
      <c r="C128" s="375">
        <v>5</v>
      </c>
      <c r="D128" s="373">
        <v>1</v>
      </c>
      <c r="E128" s="376"/>
      <c r="F128" s="395"/>
      <c r="G128" s="397" t="s">
        <v>288</v>
      </c>
      <c r="H128" s="363">
        <v>99</v>
      </c>
      <c r="I128" s="380">
        <f t="shared" si="12"/>
        <v>0</v>
      </c>
      <c r="J128" s="386">
        <f t="shared" si="12"/>
        <v>0</v>
      </c>
      <c r="K128" s="385">
        <f t="shared" si="12"/>
        <v>0</v>
      </c>
      <c r="L128" s="380">
        <f t="shared" si="12"/>
        <v>0</v>
      </c>
    </row>
    <row r="129" spans="1:12" ht="25.5" hidden="1" customHeight="1">
      <c r="A129" s="377">
        <v>2</v>
      </c>
      <c r="B129" s="376">
        <v>6</v>
      </c>
      <c r="C129" s="375">
        <v>5</v>
      </c>
      <c r="D129" s="373">
        <v>1</v>
      </c>
      <c r="E129" s="376">
        <v>1</v>
      </c>
      <c r="F129" s="395"/>
      <c r="G129" s="397" t="s">
        <v>287</v>
      </c>
      <c r="H129" s="363">
        <v>100</v>
      </c>
      <c r="I129" s="380">
        <f t="shared" si="12"/>
        <v>0</v>
      </c>
      <c r="J129" s="386">
        <f t="shared" si="12"/>
        <v>0</v>
      </c>
      <c r="K129" s="385">
        <f t="shared" si="12"/>
        <v>0</v>
      </c>
      <c r="L129" s="380">
        <f t="shared" si="12"/>
        <v>0</v>
      </c>
    </row>
    <row r="130" spans="1:12" ht="27.75" hidden="1" customHeight="1">
      <c r="A130" s="376">
        <v>2</v>
      </c>
      <c r="B130" s="375">
        <v>6</v>
      </c>
      <c r="C130" s="376">
        <v>5</v>
      </c>
      <c r="D130" s="376">
        <v>1</v>
      </c>
      <c r="E130" s="373">
        <v>1</v>
      </c>
      <c r="F130" s="395">
        <v>1</v>
      </c>
      <c r="G130" s="397" t="s">
        <v>286</v>
      </c>
      <c r="H130" s="363">
        <v>101</v>
      </c>
      <c r="I130" s="372">
        <v>0</v>
      </c>
      <c r="J130" s="372">
        <v>0</v>
      </c>
      <c r="K130" s="372">
        <v>0</v>
      </c>
      <c r="L130" s="372">
        <v>0</v>
      </c>
    </row>
    <row r="131" spans="1:12" ht="14.25" customHeight="1">
      <c r="A131" s="434">
        <v>2</v>
      </c>
      <c r="B131" s="414">
        <v>7</v>
      </c>
      <c r="C131" s="414"/>
      <c r="D131" s="413"/>
      <c r="E131" s="413"/>
      <c r="F131" s="412"/>
      <c r="G131" s="411" t="s">
        <v>285</v>
      </c>
      <c r="H131" s="363">
        <v>102</v>
      </c>
      <c r="I131" s="385">
        <f>SUM(I132+I137+I145)</f>
        <v>700</v>
      </c>
      <c r="J131" s="386">
        <f>SUM(J132+J137+J145)</f>
        <v>500</v>
      </c>
      <c r="K131" s="385">
        <f>SUM(K132+K137+K145)</f>
        <v>142.56</v>
      </c>
      <c r="L131" s="380">
        <f>SUM(L132+L137+L145)</f>
        <v>142.56</v>
      </c>
    </row>
    <row r="132" spans="1:12" hidden="1">
      <c r="A132" s="377">
        <v>2</v>
      </c>
      <c r="B132" s="376">
        <v>7</v>
      </c>
      <c r="C132" s="376">
        <v>1</v>
      </c>
      <c r="D132" s="375"/>
      <c r="E132" s="375"/>
      <c r="F132" s="374"/>
      <c r="G132" s="373" t="s">
        <v>284</v>
      </c>
      <c r="H132" s="363">
        <v>103</v>
      </c>
      <c r="I132" s="385">
        <f t="shared" ref="I132:L133" si="13">I133</f>
        <v>0</v>
      </c>
      <c r="J132" s="386">
        <f t="shared" si="13"/>
        <v>0</v>
      </c>
      <c r="K132" s="385">
        <f t="shared" si="13"/>
        <v>0</v>
      </c>
      <c r="L132" s="380">
        <f t="shared" si="13"/>
        <v>0</v>
      </c>
    </row>
    <row r="133" spans="1:12" ht="14.25" hidden="1" customHeight="1">
      <c r="A133" s="377">
        <v>2</v>
      </c>
      <c r="B133" s="376">
        <v>7</v>
      </c>
      <c r="C133" s="376">
        <v>1</v>
      </c>
      <c r="D133" s="375">
        <v>1</v>
      </c>
      <c r="E133" s="375"/>
      <c r="F133" s="374"/>
      <c r="G133" s="373" t="s">
        <v>284</v>
      </c>
      <c r="H133" s="363">
        <v>104</v>
      </c>
      <c r="I133" s="385">
        <f t="shared" si="13"/>
        <v>0</v>
      </c>
      <c r="J133" s="386">
        <f t="shared" si="13"/>
        <v>0</v>
      </c>
      <c r="K133" s="385">
        <f t="shared" si="13"/>
        <v>0</v>
      </c>
      <c r="L133" s="380">
        <f t="shared" si="13"/>
        <v>0</v>
      </c>
    </row>
    <row r="134" spans="1:12" ht="15.75" hidden="1" customHeight="1">
      <c r="A134" s="377">
        <v>2</v>
      </c>
      <c r="B134" s="376">
        <v>7</v>
      </c>
      <c r="C134" s="376">
        <v>1</v>
      </c>
      <c r="D134" s="375">
        <v>1</v>
      </c>
      <c r="E134" s="375">
        <v>1</v>
      </c>
      <c r="F134" s="374"/>
      <c r="G134" s="373" t="s">
        <v>284</v>
      </c>
      <c r="H134" s="363">
        <v>105</v>
      </c>
      <c r="I134" s="385">
        <f>SUM(I135:I136)</f>
        <v>0</v>
      </c>
      <c r="J134" s="386">
        <f>SUM(J135:J136)</f>
        <v>0</v>
      </c>
      <c r="K134" s="385">
        <f>SUM(K135:K136)</f>
        <v>0</v>
      </c>
      <c r="L134" s="380">
        <f>SUM(L135:L136)</f>
        <v>0</v>
      </c>
    </row>
    <row r="135" spans="1:12" ht="14.25" hidden="1" customHeight="1">
      <c r="A135" s="394">
        <v>2</v>
      </c>
      <c r="B135" s="393">
        <v>7</v>
      </c>
      <c r="C135" s="394">
        <v>1</v>
      </c>
      <c r="D135" s="376">
        <v>1</v>
      </c>
      <c r="E135" s="392">
        <v>1</v>
      </c>
      <c r="F135" s="391">
        <v>1</v>
      </c>
      <c r="G135" s="418" t="s">
        <v>283</v>
      </c>
      <c r="H135" s="363">
        <v>106</v>
      </c>
      <c r="I135" s="437">
        <v>0</v>
      </c>
      <c r="J135" s="437">
        <v>0</v>
      </c>
      <c r="K135" s="437">
        <v>0</v>
      </c>
      <c r="L135" s="437">
        <v>0</v>
      </c>
    </row>
    <row r="136" spans="1:12" ht="14.25" hidden="1" customHeight="1">
      <c r="A136" s="376">
        <v>2</v>
      </c>
      <c r="B136" s="376">
        <v>7</v>
      </c>
      <c r="C136" s="377">
        <v>1</v>
      </c>
      <c r="D136" s="376">
        <v>1</v>
      </c>
      <c r="E136" s="375">
        <v>1</v>
      </c>
      <c r="F136" s="374">
        <v>2</v>
      </c>
      <c r="G136" s="373" t="s">
        <v>282</v>
      </c>
      <c r="H136" s="363">
        <v>107</v>
      </c>
      <c r="I136" s="409">
        <v>0</v>
      </c>
      <c r="J136" s="409">
        <v>0</v>
      </c>
      <c r="K136" s="409">
        <v>0</v>
      </c>
      <c r="L136" s="409">
        <v>0</v>
      </c>
    </row>
    <row r="137" spans="1:12" ht="25.5" hidden="1" customHeight="1">
      <c r="A137" s="384">
        <v>2</v>
      </c>
      <c r="B137" s="383">
        <v>7</v>
      </c>
      <c r="C137" s="384">
        <v>2</v>
      </c>
      <c r="D137" s="383"/>
      <c r="E137" s="382"/>
      <c r="F137" s="381"/>
      <c r="G137" s="387" t="s">
        <v>281</v>
      </c>
      <c r="H137" s="363">
        <v>108</v>
      </c>
      <c r="I137" s="425">
        <f t="shared" ref="I137:L138" si="14">I138</f>
        <v>0</v>
      </c>
      <c r="J137" s="426">
        <f t="shared" si="14"/>
        <v>0</v>
      </c>
      <c r="K137" s="425">
        <f t="shared" si="14"/>
        <v>0</v>
      </c>
      <c r="L137" s="424">
        <f t="shared" si="14"/>
        <v>0</v>
      </c>
    </row>
    <row r="138" spans="1:12" ht="25.5" hidden="1" customHeight="1">
      <c r="A138" s="377">
        <v>2</v>
      </c>
      <c r="B138" s="376">
        <v>7</v>
      </c>
      <c r="C138" s="377">
        <v>2</v>
      </c>
      <c r="D138" s="376">
        <v>1</v>
      </c>
      <c r="E138" s="375"/>
      <c r="F138" s="374"/>
      <c r="G138" s="373" t="s">
        <v>280</v>
      </c>
      <c r="H138" s="363">
        <v>109</v>
      </c>
      <c r="I138" s="385">
        <f t="shared" si="14"/>
        <v>0</v>
      </c>
      <c r="J138" s="386">
        <f t="shared" si="14"/>
        <v>0</v>
      </c>
      <c r="K138" s="385">
        <f t="shared" si="14"/>
        <v>0</v>
      </c>
      <c r="L138" s="380">
        <f t="shared" si="14"/>
        <v>0</v>
      </c>
    </row>
    <row r="139" spans="1:12" ht="25.5" hidden="1" customHeight="1">
      <c r="A139" s="377">
        <v>2</v>
      </c>
      <c r="B139" s="376">
        <v>7</v>
      </c>
      <c r="C139" s="377">
        <v>2</v>
      </c>
      <c r="D139" s="376">
        <v>1</v>
      </c>
      <c r="E139" s="375">
        <v>1</v>
      </c>
      <c r="F139" s="374"/>
      <c r="G139" s="373" t="s">
        <v>280</v>
      </c>
      <c r="H139" s="363">
        <v>110</v>
      </c>
      <c r="I139" s="385">
        <f>SUM(I140:I141)</f>
        <v>0</v>
      </c>
      <c r="J139" s="386">
        <f>SUM(J140:J141)</f>
        <v>0</v>
      </c>
      <c r="K139" s="385">
        <f>SUM(K140:K141)</f>
        <v>0</v>
      </c>
      <c r="L139" s="380">
        <f>SUM(L140:L141)</f>
        <v>0</v>
      </c>
    </row>
    <row r="140" spans="1:12" ht="12" hidden="1" customHeight="1">
      <c r="A140" s="377">
        <v>2</v>
      </c>
      <c r="B140" s="376">
        <v>7</v>
      </c>
      <c r="C140" s="377">
        <v>2</v>
      </c>
      <c r="D140" s="376">
        <v>1</v>
      </c>
      <c r="E140" s="375">
        <v>1</v>
      </c>
      <c r="F140" s="374">
        <v>1</v>
      </c>
      <c r="G140" s="373" t="s">
        <v>279</v>
      </c>
      <c r="H140" s="363">
        <v>111</v>
      </c>
      <c r="I140" s="409">
        <v>0</v>
      </c>
      <c r="J140" s="409">
        <v>0</v>
      </c>
      <c r="K140" s="409">
        <v>0</v>
      </c>
      <c r="L140" s="409">
        <v>0</v>
      </c>
    </row>
    <row r="141" spans="1:12" ht="15" hidden="1" customHeight="1">
      <c r="A141" s="377">
        <v>2</v>
      </c>
      <c r="B141" s="376">
        <v>7</v>
      </c>
      <c r="C141" s="377">
        <v>2</v>
      </c>
      <c r="D141" s="376">
        <v>1</v>
      </c>
      <c r="E141" s="375">
        <v>1</v>
      </c>
      <c r="F141" s="374">
        <v>2</v>
      </c>
      <c r="G141" s="373" t="s">
        <v>278</v>
      </c>
      <c r="H141" s="363">
        <v>112</v>
      </c>
      <c r="I141" s="409">
        <v>0</v>
      </c>
      <c r="J141" s="409">
        <v>0</v>
      </c>
      <c r="K141" s="409">
        <v>0</v>
      </c>
      <c r="L141" s="409">
        <v>0</v>
      </c>
    </row>
    <row r="142" spans="1:12" ht="15" hidden="1" customHeight="1">
      <c r="A142" s="377">
        <v>2</v>
      </c>
      <c r="B142" s="376">
        <v>7</v>
      </c>
      <c r="C142" s="377">
        <v>2</v>
      </c>
      <c r="D142" s="376">
        <v>2</v>
      </c>
      <c r="E142" s="375"/>
      <c r="F142" s="374"/>
      <c r="G142" s="373" t="s">
        <v>277</v>
      </c>
      <c r="H142" s="363">
        <v>113</v>
      </c>
      <c r="I142" s="385">
        <f>I143</f>
        <v>0</v>
      </c>
      <c r="J142" s="385">
        <f>J143</f>
        <v>0</v>
      </c>
      <c r="K142" s="385">
        <f>K143</f>
        <v>0</v>
      </c>
      <c r="L142" s="385">
        <f>L143</f>
        <v>0</v>
      </c>
    </row>
    <row r="143" spans="1:12" ht="15" hidden="1" customHeight="1">
      <c r="A143" s="377">
        <v>2</v>
      </c>
      <c r="B143" s="376">
        <v>7</v>
      </c>
      <c r="C143" s="377">
        <v>2</v>
      </c>
      <c r="D143" s="376">
        <v>2</v>
      </c>
      <c r="E143" s="375">
        <v>1</v>
      </c>
      <c r="F143" s="374"/>
      <c r="G143" s="373" t="s">
        <v>277</v>
      </c>
      <c r="H143" s="363">
        <v>114</v>
      </c>
      <c r="I143" s="385">
        <f>SUM(I144)</f>
        <v>0</v>
      </c>
      <c r="J143" s="385">
        <f>SUM(J144)</f>
        <v>0</v>
      </c>
      <c r="K143" s="385">
        <f>SUM(K144)</f>
        <v>0</v>
      </c>
      <c r="L143" s="385">
        <f>SUM(L144)</f>
        <v>0</v>
      </c>
    </row>
    <row r="144" spans="1:12" ht="15" hidden="1" customHeight="1">
      <c r="A144" s="377">
        <v>2</v>
      </c>
      <c r="B144" s="376">
        <v>7</v>
      </c>
      <c r="C144" s="377">
        <v>2</v>
      </c>
      <c r="D144" s="376">
        <v>2</v>
      </c>
      <c r="E144" s="375">
        <v>1</v>
      </c>
      <c r="F144" s="374">
        <v>1</v>
      </c>
      <c r="G144" s="373" t="s">
        <v>277</v>
      </c>
      <c r="H144" s="363">
        <v>115</v>
      </c>
      <c r="I144" s="409">
        <v>0</v>
      </c>
      <c r="J144" s="409">
        <v>0</v>
      </c>
      <c r="K144" s="409">
        <v>0</v>
      </c>
      <c r="L144" s="409">
        <v>0</v>
      </c>
    </row>
    <row r="145" spans="1:12" hidden="1">
      <c r="A145" s="377">
        <v>2</v>
      </c>
      <c r="B145" s="376">
        <v>7</v>
      </c>
      <c r="C145" s="377">
        <v>3</v>
      </c>
      <c r="D145" s="376"/>
      <c r="E145" s="375"/>
      <c r="F145" s="374"/>
      <c r="G145" s="373" t="s">
        <v>276</v>
      </c>
      <c r="H145" s="363">
        <v>116</v>
      </c>
      <c r="I145" s="385">
        <f t="shared" ref="I145:L146" si="15">I146</f>
        <v>700</v>
      </c>
      <c r="J145" s="386">
        <f t="shared" si="15"/>
        <v>500</v>
      </c>
      <c r="K145" s="385">
        <f t="shared" si="15"/>
        <v>142.56</v>
      </c>
      <c r="L145" s="380">
        <f t="shared" si="15"/>
        <v>142.56</v>
      </c>
    </row>
    <row r="146" spans="1:12" hidden="1">
      <c r="A146" s="384">
        <v>2</v>
      </c>
      <c r="B146" s="402">
        <v>7</v>
      </c>
      <c r="C146" s="410">
        <v>3</v>
      </c>
      <c r="D146" s="402">
        <v>1</v>
      </c>
      <c r="E146" s="408"/>
      <c r="F146" s="401"/>
      <c r="G146" s="397" t="s">
        <v>276</v>
      </c>
      <c r="H146" s="363">
        <v>117</v>
      </c>
      <c r="I146" s="398">
        <f t="shared" si="15"/>
        <v>700</v>
      </c>
      <c r="J146" s="421">
        <f t="shared" si="15"/>
        <v>500</v>
      </c>
      <c r="K146" s="398">
        <f t="shared" si="15"/>
        <v>142.56</v>
      </c>
      <c r="L146" s="400">
        <f t="shared" si="15"/>
        <v>142.56</v>
      </c>
    </row>
    <row r="147" spans="1:12" hidden="1">
      <c r="A147" s="377">
        <v>2</v>
      </c>
      <c r="B147" s="376">
        <v>7</v>
      </c>
      <c r="C147" s="377">
        <v>3</v>
      </c>
      <c r="D147" s="376">
        <v>1</v>
      </c>
      <c r="E147" s="375">
        <v>1</v>
      </c>
      <c r="F147" s="374"/>
      <c r="G147" s="373" t="s">
        <v>276</v>
      </c>
      <c r="H147" s="363">
        <v>118</v>
      </c>
      <c r="I147" s="385">
        <f>SUM(I148:I149)</f>
        <v>700</v>
      </c>
      <c r="J147" s="386">
        <f>SUM(J148:J149)</f>
        <v>500</v>
      </c>
      <c r="K147" s="385">
        <f>SUM(K148:K149)</f>
        <v>142.56</v>
      </c>
      <c r="L147" s="380">
        <f>SUM(L148:L149)</f>
        <v>142.56</v>
      </c>
    </row>
    <row r="148" spans="1:12">
      <c r="A148" s="394">
        <v>2</v>
      </c>
      <c r="B148" s="393">
        <v>7</v>
      </c>
      <c r="C148" s="394">
        <v>3</v>
      </c>
      <c r="D148" s="393">
        <v>1</v>
      </c>
      <c r="E148" s="392">
        <v>1</v>
      </c>
      <c r="F148" s="391">
        <v>1</v>
      </c>
      <c r="G148" s="418" t="s">
        <v>275</v>
      </c>
      <c r="H148" s="363">
        <v>119</v>
      </c>
      <c r="I148" s="437">
        <v>700</v>
      </c>
      <c r="J148" s="437">
        <v>500</v>
      </c>
      <c r="K148" s="437">
        <v>142.56</v>
      </c>
      <c r="L148" s="437">
        <v>142.56</v>
      </c>
    </row>
    <row r="149" spans="1:12" ht="16.5" hidden="1" customHeight="1">
      <c r="A149" s="377">
        <v>2</v>
      </c>
      <c r="B149" s="376">
        <v>7</v>
      </c>
      <c r="C149" s="377">
        <v>3</v>
      </c>
      <c r="D149" s="376">
        <v>1</v>
      </c>
      <c r="E149" s="375">
        <v>1</v>
      </c>
      <c r="F149" s="374">
        <v>2</v>
      </c>
      <c r="G149" s="373" t="s">
        <v>274</v>
      </c>
      <c r="H149" s="363">
        <v>120</v>
      </c>
      <c r="I149" s="409">
        <v>0</v>
      </c>
      <c r="J149" s="372">
        <v>0</v>
      </c>
      <c r="K149" s="372">
        <v>0</v>
      </c>
      <c r="L149" s="372">
        <v>0</v>
      </c>
    </row>
    <row r="150" spans="1:12" ht="15" hidden="1" customHeight="1">
      <c r="A150" s="434">
        <v>2</v>
      </c>
      <c r="B150" s="434">
        <v>8</v>
      </c>
      <c r="C150" s="414"/>
      <c r="D150" s="433"/>
      <c r="E150" s="432"/>
      <c r="F150" s="431"/>
      <c r="G150" s="439" t="s">
        <v>273</v>
      </c>
      <c r="H150" s="363">
        <v>121</v>
      </c>
      <c r="I150" s="388">
        <f>I151</f>
        <v>0</v>
      </c>
      <c r="J150" s="389">
        <f>J151</f>
        <v>0</v>
      </c>
      <c r="K150" s="388">
        <f>K151</f>
        <v>0</v>
      </c>
      <c r="L150" s="390">
        <f>L151</f>
        <v>0</v>
      </c>
    </row>
    <row r="151" spans="1:12" ht="14.25" hidden="1" customHeight="1">
      <c r="A151" s="384">
        <v>2</v>
      </c>
      <c r="B151" s="384">
        <v>8</v>
      </c>
      <c r="C151" s="384">
        <v>1</v>
      </c>
      <c r="D151" s="383"/>
      <c r="E151" s="382"/>
      <c r="F151" s="381"/>
      <c r="G151" s="418" t="s">
        <v>273</v>
      </c>
      <c r="H151" s="363">
        <v>122</v>
      </c>
      <c r="I151" s="388">
        <f>I152+I157</f>
        <v>0</v>
      </c>
      <c r="J151" s="389">
        <f>J152+J157</f>
        <v>0</v>
      </c>
      <c r="K151" s="388">
        <f>K152+K157</f>
        <v>0</v>
      </c>
      <c r="L151" s="390">
        <f>L152+L157</f>
        <v>0</v>
      </c>
    </row>
    <row r="152" spans="1:12" ht="13.5" hidden="1" customHeight="1">
      <c r="A152" s="377">
        <v>2</v>
      </c>
      <c r="B152" s="376">
        <v>8</v>
      </c>
      <c r="C152" s="373">
        <v>1</v>
      </c>
      <c r="D152" s="376">
        <v>1</v>
      </c>
      <c r="E152" s="375"/>
      <c r="F152" s="374"/>
      <c r="G152" s="373" t="s">
        <v>272</v>
      </c>
      <c r="H152" s="363">
        <v>123</v>
      </c>
      <c r="I152" s="385">
        <f>I153</f>
        <v>0</v>
      </c>
      <c r="J152" s="386">
        <f>J153</f>
        <v>0</v>
      </c>
      <c r="K152" s="385">
        <f>K153</f>
        <v>0</v>
      </c>
      <c r="L152" s="380">
        <f>L153</f>
        <v>0</v>
      </c>
    </row>
    <row r="153" spans="1:12" ht="13.5" hidden="1" customHeight="1">
      <c r="A153" s="377">
        <v>2</v>
      </c>
      <c r="B153" s="376">
        <v>8</v>
      </c>
      <c r="C153" s="418">
        <v>1</v>
      </c>
      <c r="D153" s="393">
        <v>1</v>
      </c>
      <c r="E153" s="392">
        <v>1</v>
      </c>
      <c r="F153" s="391"/>
      <c r="G153" s="373" t="s">
        <v>272</v>
      </c>
      <c r="H153" s="363">
        <v>124</v>
      </c>
      <c r="I153" s="388">
        <f>SUM(I154:I156)</f>
        <v>0</v>
      </c>
      <c r="J153" s="388">
        <f>SUM(J154:J156)</f>
        <v>0</v>
      </c>
      <c r="K153" s="388">
        <f>SUM(K154:K156)</f>
        <v>0</v>
      </c>
      <c r="L153" s="388">
        <f>SUM(L154:L156)</f>
        <v>0</v>
      </c>
    </row>
    <row r="154" spans="1:12" ht="13.5" hidden="1" customHeight="1">
      <c r="A154" s="376">
        <v>2</v>
      </c>
      <c r="B154" s="393">
        <v>8</v>
      </c>
      <c r="C154" s="373">
        <v>1</v>
      </c>
      <c r="D154" s="376">
        <v>1</v>
      </c>
      <c r="E154" s="375">
        <v>1</v>
      </c>
      <c r="F154" s="374">
        <v>1</v>
      </c>
      <c r="G154" s="373" t="s">
        <v>271</v>
      </c>
      <c r="H154" s="363">
        <v>125</v>
      </c>
      <c r="I154" s="409">
        <v>0</v>
      </c>
      <c r="J154" s="409">
        <v>0</v>
      </c>
      <c r="K154" s="409">
        <v>0</v>
      </c>
      <c r="L154" s="409">
        <v>0</v>
      </c>
    </row>
    <row r="155" spans="1:12" ht="15.75" hidden="1" customHeight="1">
      <c r="A155" s="384">
        <v>2</v>
      </c>
      <c r="B155" s="402">
        <v>8</v>
      </c>
      <c r="C155" s="397">
        <v>1</v>
      </c>
      <c r="D155" s="402">
        <v>1</v>
      </c>
      <c r="E155" s="408">
        <v>1</v>
      </c>
      <c r="F155" s="401">
        <v>2</v>
      </c>
      <c r="G155" s="397" t="s">
        <v>270</v>
      </c>
      <c r="H155" s="363">
        <v>126</v>
      </c>
      <c r="I155" s="419">
        <v>0</v>
      </c>
      <c r="J155" s="419">
        <v>0</v>
      </c>
      <c r="K155" s="419">
        <v>0</v>
      </c>
      <c r="L155" s="419">
        <v>0</v>
      </c>
    </row>
    <row r="156" spans="1:12" hidden="1">
      <c r="A156" s="384">
        <v>2</v>
      </c>
      <c r="B156" s="402">
        <v>8</v>
      </c>
      <c r="C156" s="397">
        <v>1</v>
      </c>
      <c r="D156" s="402">
        <v>1</v>
      </c>
      <c r="E156" s="408">
        <v>1</v>
      </c>
      <c r="F156" s="401">
        <v>3</v>
      </c>
      <c r="G156" s="397" t="s">
        <v>269</v>
      </c>
      <c r="H156" s="363">
        <v>127</v>
      </c>
      <c r="I156" s="419">
        <v>0</v>
      </c>
      <c r="J156" s="438">
        <v>0</v>
      </c>
      <c r="K156" s="419">
        <v>0</v>
      </c>
      <c r="L156" s="403">
        <v>0</v>
      </c>
    </row>
    <row r="157" spans="1:12" ht="15" hidden="1" customHeight="1">
      <c r="A157" s="377">
        <v>2</v>
      </c>
      <c r="B157" s="376">
        <v>8</v>
      </c>
      <c r="C157" s="373">
        <v>1</v>
      </c>
      <c r="D157" s="376">
        <v>2</v>
      </c>
      <c r="E157" s="375"/>
      <c r="F157" s="374"/>
      <c r="G157" s="373" t="s">
        <v>268</v>
      </c>
      <c r="H157" s="363">
        <v>128</v>
      </c>
      <c r="I157" s="385">
        <f t="shared" ref="I157:L158" si="16">I158</f>
        <v>0</v>
      </c>
      <c r="J157" s="386">
        <f t="shared" si="16"/>
        <v>0</v>
      </c>
      <c r="K157" s="385">
        <f t="shared" si="16"/>
        <v>0</v>
      </c>
      <c r="L157" s="380">
        <f t="shared" si="16"/>
        <v>0</v>
      </c>
    </row>
    <row r="158" spans="1:12" hidden="1">
      <c r="A158" s="377">
        <v>2</v>
      </c>
      <c r="B158" s="376">
        <v>8</v>
      </c>
      <c r="C158" s="373">
        <v>1</v>
      </c>
      <c r="D158" s="376">
        <v>2</v>
      </c>
      <c r="E158" s="375">
        <v>1</v>
      </c>
      <c r="F158" s="374"/>
      <c r="G158" s="373" t="s">
        <v>268</v>
      </c>
      <c r="H158" s="363">
        <v>129</v>
      </c>
      <c r="I158" s="385">
        <f t="shared" si="16"/>
        <v>0</v>
      </c>
      <c r="J158" s="386">
        <f t="shared" si="16"/>
        <v>0</v>
      </c>
      <c r="K158" s="385">
        <f t="shared" si="16"/>
        <v>0</v>
      </c>
      <c r="L158" s="380">
        <f t="shared" si="16"/>
        <v>0</v>
      </c>
    </row>
    <row r="159" spans="1:12" hidden="1">
      <c r="A159" s="384">
        <v>2</v>
      </c>
      <c r="B159" s="383">
        <v>8</v>
      </c>
      <c r="C159" s="387">
        <v>1</v>
      </c>
      <c r="D159" s="383">
        <v>2</v>
      </c>
      <c r="E159" s="382">
        <v>1</v>
      </c>
      <c r="F159" s="381">
        <v>1</v>
      </c>
      <c r="G159" s="373" t="s">
        <v>268</v>
      </c>
      <c r="H159" s="363">
        <v>130</v>
      </c>
      <c r="I159" s="378">
        <v>0</v>
      </c>
      <c r="J159" s="372">
        <v>0</v>
      </c>
      <c r="K159" s="372">
        <v>0</v>
      </c>
      <c r="L159" s="372">
        <v>0</v>
      </c>
    </row>
    <row r="160" spans="1:12" ht="39.75" hidden="1" customHeight="1">
      <c r="A160" s="434">
        <v>2</v>
      </c>
      <c r="B160" s="414">
        <v>9</v>
      </c>
      <c r="C160" s="411"/>
      <c r="D160" s="414"/>
      <c r="E160" s="413"/>
      <c r="F160" s="412"/>
      <c r="G160" s="411" t="s">
        <v>267</v>
      </c>
      <c r="H160" s="363">
        <v>131</v>
      </c>
      <c r="I160" s="385">
        <f>I161+I165</f>
        <v>0</v>
      </c>
      <c r="J160" s="386">
        <f>J161+J165</f>
        <v>0</v>
      </c>
      <c r="K160" s="385">
        <f>K161+K165</f>
        <v>0</v>
      </c>
      <c r="L160" s="380">
        <f>L161+L165</f>
        <v>0</v>
      </c>
    </row>
    <row r="161" spans="1:12" s="387" customFormat="1" ht="39" hidden="1" customHeight="1">
      <c r="A161" s="377">
        <v>2</v>
      </c>
      <c r="B161" s="376">
        <v>9</v>
      </c>
      <c r="C161" s="373">
        <v>1</v>
      </c>
      <c r="D161" s="376"/>
      <c r="E161" s="375"/>
      <c r="F161" s="374"/>
      <c r="G161" s="373" t="s">
        <v>266</v>
      </c>
      <c r="H161" s="363">
        <v>132</v>
      </c>
      <c r="I161" s="385">
        <f t="shared" ref="I161:L163" si="17">I162</f>
        <v>0</v>
      </c>
      <c r="J161" s="386">
        <f t="shared" si="17"/>
        <v>0</v>
      </c>
      <c r="K161" s="385">
        <f t="shared" si="17"/>
        <v>0</v>
      </c>
      <c r="L161" s="380">
        <f t="shared" si="17"/>
        <v>0</v>
      </c>
    </row>
    <row r="162" spans="1:12" ht="42.75" hidden="1" customHeight="1">
      <c r="A162" s="394">
        <v>2</v>
      </c>
      <c r="B162" s="393">
        <v>9</v>
      </c>
      <c r="C162" s="418">
        <v>1</v>
      </c>
      <c r="D162" s="393">
        <v>1</v>
      </c>
      <c r="E162" s="392"/>
      <c r="F162" s="391"/>
      <c r="G162" s="373" t="s">
        <v>265</v>
      </c>
      <c r="H162" s="363">
        <v>133</v>
      </c>
      <c r="I162" s="388">
        <f t="shared" si="17"/>
        <v>0</v>
      </c>
      <c r="J162" s="389">
        <f t="shared" si="17"/>
        <v>0</v>
      </c>
      <c r="K162" s="388">
        <f t="shared" si="17"/>
        <v>0</v>
      </c>
      <c r="L162" s="390">
        <f t="shared" si="17"/>
        <v>0</v>
      </c>
    </row>
    <row r="163" spans="1:12" ht="38.25" hidden="1" customHeight="1">
      <c r="A163" s="377">
        <v>2</v>
      </c>
      <c r="B163" s="376">
        <v>9</v>
      </c>
      <c r="C163" s="377">
        <v>1</v>
      </c>
      <c r="D163" s="376">
        <v>1</v>
      </c>
      <c r="E163" s="375">
        <v>1</v>
      </c>
      <c r="F163" s="374"/>
      <c r="G163" s="373" t="s">
        <v>265</v>
      </c>
      <c r="H163" s="363">
        <v>134</v>
      </c>
      <c r="I163" s="385">
        <f t="shared" si="17"/>
        <v>0</v>
      </c>
      <c r="J163" s="386">
        <f t="shared" si="17"/>
        <v>0</v>
      </c>
      <c r="K163" s="385">
        <f t="shared" si="17"/>
        <v>0</v>
      </c>
      <c r="L163" s="380">
        <f t="shared" si="17"/>
        <v>0</v>
      </c>
    </row>
    <row r="164" spans="1:12" ht="38.25" hidden="1" customHeight="1">
      <c r="A164" s="394">
        <v>2</v>
      </c>
      <c r="B164" s="393">
        <v>9</v>
      </c>
      <c r="C164" s="393">
        <v>1</v>
      </c>
      <c r="D164" s="393">
        <v>1</v>
      </c>
      <c r="E164" s="392">
        <v>1</v>
      </c>
      <c r="F164" s="391">
        <v>1</v>
      </c>
      <c r="G164" s="373" t="s">
        <v>265</v>
      </c>
      <c r="H164" s="363">
        <v>135</v>
      </c>
      <c r="I164" s="437">
        <v>0</v>
      </c>
      <c r="J164" s="437">
        <v>0</v>
      </c>
      <c r="K164" s="437">
        <v>0</v>
      </c>
      <c r="L164" s="437">
        <v>0</v>
      </c>
    </row>
    <row r="165" spans="1:12" ht="41.25" hidden="1" customHeight="1">
      <c r="A165" s="377">
        <v>2</v>
      </c>
      <c r="B165" s="376">
        <v>9</v>
      </c>
      <c r="C165" s="376">
        <v>2</v>
      </c>
      <c r="D165" s="376"/>
      <c r="E165" s="375"/>
      <c r="F165" s="374"/>
      <c r="G165" s="373" t="s">
        <v>264</v>
      </c>
      <c r="H165" s="363">
        <v>136</v>
      </c>
      <c r="I165" s="385">
        <f>SUM(I166+I171)</f>
        <v>0</v>
      </c>
      <c r="J165" s="385">
        <f>SUM(J166+J171)</f>
        <v>0</v>
      </c>
      <c r="K165" s="385">
        <f>SUM(K166+K171)</f>
        <v>0</v>
      </c>
      <c r="L165" s="385">
        <f>SUM(L166+L171)</f>
        <v>0</v>
      </c>
    </row>
    <row r="166" spans="1:12" ht="44.25" hidden="1" customHeight="1">
      <c r="A166" s="377">
        <v>2</v>
      </c>
      <c r="B166" s="376">
        <v>9</v>
      </c>
      <c r="C166" s="376">
        <v>2</v>
      </c>
      <c r="D166" s="393">
        <v>1</v>
      </c>
      <c r="E166" s="392"/>
      <c r="F166" s="391"/>
      <c r="G166" s="418" t="s">
        <v>263</v>
      </c>
      <c r="H166" s="363">
        <v>137</v>
      </c>
      <c r="I166" s="388">
        <f>I167</f>
        <v>0</v>
      </c>
      <c r="J166" s="389">
        <f>J167</f>
        <v>0</v>
      </c>
      <c r="K166" s="388">
        <f>K167</f>
        <v>0</v>
      </c>
      <c r="L166" s="390">
        <f>L167</f>
        <v>0</v>
      </c>
    </row>
    <row r="167" spans="1:12" ht="40.5" hidden="1" customHeight="1">
      <c r="A167" s="394">
        <v>2</v>
      </c>
      <c r="B167" s="393">
        <v>9</v>
      </c>
      <c r="C167" s="393">
        <v>2</v>
      </c>
      <c r="D167" s="376">
        <v>1</v>
      </c>
      <c r="E167" s="375">
        <v>1</v>
      </c>
      <c r="F167" s="374"/>
      <c r="G167" s="418" t="s">
        <v>262</v>
      </c>
      <c r="H167" s="363">
        <v>138</v>
      </c>
      <c r="I167" s="385">
        <f>SUM(I168:I170)</f>
        <v>0</v>
      </c>
      <c r="J167" s="386">
        <f>SUM(J168:J170)</f>
        <v>0</v>
      </c>
      <c r="K167" s="385">
        <f>SUM(K168:K170)</f>
        <v>0</v>
      </c>
      <c r="L167" s="380">
        <f>SUM(L168:L170)</f>
        <v>0</v>
      </c>
    </row>
    <row r="168" spans="1:12" ht="53.25" hidden="1" customHeight="1">
      <c r="A168" s="384">
        <v>2</v>
      </c>
      <c r="B168" s="402">
        <v>9</v>
      </c>
      <c r="C168" s="402">
        <v>2</v>
      </c>
      <c r="D168" s="402">
        <v>1</v>
      </c>
      <c r="E168" s="408">
        <v>1</v>
      </c>
      <c r="F168" s="401">
        <v>1</v>
      </c>
      <c r="G168" s="418" t="s">
        <v>261</v>
      </c>
      <c r="H168" s="363">
        <v>139</v>
      </c>
      <c r="I168" s="419">
        <v>0</v>
      </c>
      <c r="J168" s="427">
        <v>0</v>
      </c>
      <c r="K168" s="427">
        <v>0</v>
      </c>
      <c r="L168" s="427">
        <v>0</v>
      </c>
    </row>
    <row r="169" spans="1:12" ht="51.75" hidden="1" customHeight="1">
      <c r="A169" s="377">
        <v>2</v>
      </c>
      <c r="B169" s="376">
        <v>9</v>
      </c>
      <c r="C169" s="376">
        <v>2</v>
      </c>
      <c r="D169" s="376">
        <v>1</v>
      </c>
      <c r="E169" s="375">
        <v>1</v>
      </c>
      <c r="F169" s="374">
        <v>2</v>
      </c>
      <c r="G169" s="418" t="s">
        <v>260</v>
      </c>
      <c r="H169" s="363">
        <v>140</v>
      </c>
      <c r="I169" s="409">
        <v>0</v>
      </c>
      <c r="J169" s="379">
        <v>0</v>
      </c>
      <c r="K169" s="379">
        <v>0</v>
      </c>
      <c r="L169" s="379">
        <v>0</v>
      </c>
    </row>
    <row r="170" spans="1:12" ht="54.75" hidden="1" customHeight="1">
      <c r="A170" s="377">
        <v>2</v>
      </c>
      <c r="B170" s="376">
        <v>9</v>
      </c>
      <c r="C170" s="376">
        <v>2</v>
      </c>
      <c r="D170" s="376">
        <v>1</v>
      </c>
      <c r="E170" s="375">
        <v>1</v>
      </c>
      <c r="F170" s="374">
        <v>3</v>
      </c>
      <c r="G170" s="418" t="s">
        <v>259</v>
      </c>
      <c r="H170" s="363">
        <v>141</v>
      </c>
      <c r="I170" s="409">
        <v>0</v>
      </c>
      <c r="J170" s="409">
        <v>0</v>
      </c>
      <c r="K170" s="409">
        <v>0</v>
      </c>
      <c r="L170" s="409">
        <v>0</v>
      </c>
    </row>
    <row r="171" spans="1:12" ht="39" hidden="1" customHeight="1">
      <c r="A171" s="436">
        <v>2</v>
      </c>
      <c r="B171" s="436">
        <v>9</v>
      </c>
      <c r="C171" s="436">
        <v>2</v>
      </c>
      <c r="D171" s="436">
        <v>2</v>
      </c>
      <c r="E171" s="436"/>
      <c r="F171" s="436"/>
      <c r="G171" s="373" t="s">
        <v>258</v>
      </c>
      <c r="H171" s="363">
        <v>142</v>
      </c>
      <c r="I171" s="385">
        <f>I172</f>
        <v>0</v>
      </c>
      <c r="J171" s="386">
        <f>J172</f>
        <v>0</v>
      </c>
      <c r="K171" s="385">
        <f>K172</f>
        <v>0</v>
      </c>
      <c r="L171" s="380">
        <f>L172</f>
        <v>0</v>
      </c>
    </row>
    <row r="172" spans="1:12" ht="43.5" hidden="1" customHeight="1">
      <c r="A172" s="377">
        <v>2</v>
      </c>
      <c r="B172" s="376">
        <v>9</v>
      </c>
      <c r="C172" s="376">
        <v>2</v>
      </c>
      <c r="D172" s="376">
        <v>2</v>
      </c>
      <c r="E172" s="375">
        <v>1</v>
      </c>
      <c r="F172" s="374"/>
      <c r="G172" s="418" t="s">
        <v>257</v>
      </c>
      <c r="H172" s="363">
        <v>143</v>
      </c>
      <c r="I172" s="388">
        <f>SUM(I173:I175)</f>
        <v>0</v>
      </c>
      <c r="J172" s="388">
        <f>SUM(J173:J175)</f>
        <v>0</v>
      </c>
      <c r="K172" s="388">
        <f>SUM(K173:K175)</f>
        <v>0</v>
      </c>
      <c r="L172" s="388">
        <f>SUM(L173:L175)</f>
        <v>0</v>
      </c>
    </row>
    <row r="173" spans="1:12" ht="54.75" hidden="1" customHeight="1">
      <c r="A173" s="377">
        <v>2</v>
      </c>
      <c r="B173" s="376">
        <v>9</v>
      </c>
      <c r="C173" s="376">
        <v>2</v>
      </c>
      <c r="D173" s="376">
        <v>2</v>
      </c>
      <c r="E173" s="376">
        <v>1</v>
      </c>
      <c r="F173" s="374">
        <v>1</v>
      </c>
      <c r="G173" s="422" t="s">
        <v>256</v>
      </c>
      <c r="H173" s="363">
        <v>144</v>
      </c>
      <c r="I173" s="409">
        <v>0</v>
      </c>
      <c r="J173" s="427">
        <v>0</v>
      </c>
      <c r="K173" s="427">
        <v>0</v>
      </c>
      <c r="L173" s="427">
        <v>0</v>
      </c>
    </row>
    <row r="174" spans="1:12" ht="54" hidden="1" customHeight="1">
      <c r="A174" s="383">
        <v>2</v>
      </c>
      <c r="B174" s="387">
        <v>9</v>
      </c>
      <c r="C174" s="383">
        <v>2</v>
      </c>
      <c r="D174" s="382">
        <v>2</v>
      </c>
      <c r="E174" s="382">
        <v>1</v>
      </c>
      <c r="F174" s="381">
        <v>2</v>
      </c>
      <c r="G174" s="387" t="s">
        <v>255</v>
      </c>
      <c r="H174" s="363">
        <v>145</v>
      </c>
      <c r="I174" s="427">
        <v>0</v>
      </c>
      <c r="J174" s="372">
        <v>0</v>
      </c>
      <c r="K174" s="372">
        <v>0</v>
      </c>
      <c r="L174" s="372">
        <v>0</v>
      </c>
    </row>
    <row r="175" spans="1:12" ht="54" hidden="1" customHeight="1">
      <c r="A175" s="376">
        <v>2</v>
      </c>
      <c r="B175" s="397">
        <v>9</v>
      </c>
      <c r="C175" s="402">
        <v>2</v>
      </c>
      <c r="D175" s="408">
        <v>2</v>
      </c>
      <c r="E175" s="408">
        <v>1</v>
      </c>
      <c r="F175" s="401">
        <v>3</v>
      </c>
      <c r="G175" s="397" t="s">
        <v>254</v>
      </c>
      <c r="H175" s="363">
        <v>146</v>
      </c>
      <c r="I175" s="379">
        <v>0</v>
      </c>
      <c r="J175" s="379">
        <v>0</v>
      </c>
      <c r="K175" s="379">
        <v>0</v>
      </c>
      <c r="L175" s="379">
        <v>0</v>
      </c>
    </row>
    <row r="176" spans="1:12" ht="76.5" hidden="1" customHeight="1">
      <c r="A176" s="414">
        <v>3</v>
      </c>
      <c r="B176" s="411"/>
      <c r="C176" s="414"/>
      <c r="D176" s="413"/>
      <c r="E176" s="413"/>
      <c r="F176" s="412"/>
      <c r="G176" s="435" t="s">
        <v>253</v>
      </c>
      <c r="H176" s="363">
        <v>147</v>
      </c>
      <c r="I176" s="380">
        <f>SUM(I177+I229+I294)</f>
        <v>0</v>
      </c>
      <c r="J176" s="386">
        <f>SUM(J177+J229+J294)</f>
        <v>0</v>
      </c>
      <c r="K176" s="385">
        <f>SUM(K177+K229+K294)</f>
        <v>0</v>
      </c>
      <c r="L176" s="380">
        <f>SUM(L177+L229+L294)</f>
        <v>0</v>
      </c>
    </row>
    <row r="177" spans="1:12" ht="34.5" hidden="1" customHeight="1">
      <c r="A177" s="434">
        <v>3</v>
      </c>
      <c r="B177" s="414">
        <v>1</v>
      </c>
      <c r="C177" s="433"/>
      <c r="D177" s="432"/>
      <c r="E177" s="432"/>
      <c r="F177" s="431"/>
      <c r="G177" s="430" t="s">
        <v>252</v>
      </c>
      <c r="H177" s="363">
        <v>148</v>
      </c>
      <c r="I177" s="380">
        <f>SUM(I178+I200+I207+I219+I223)</f>
        <v>0</v>
      </c>
      <c r="J177" s="390">
        <f>SUM(J178+J200+J207+J219+J223)</f>
        <v>0</v>
      </c>
      <c r="K177" s="390">
        <f>SUM(K178+K200+K207+K219+K223)</f>
        <v>0</v>
      </c>
      <c r="L177" s="390">
        <f>SUM(L178+L200+L207+L219+L223)</f>
        <v>0</v>
      </c>
    </row>
    <row r="178" spans="1:12" ht="30.75" hidden="1" customHeight="1">
      <c r="A178" s="393">
        <v>3</v>
      </c>
      <c r="B178" s="418">
        <v>1</v>
      </c>
      <c r="C178" s="393">
        <v>1</v>
      </c>
      <c r="D178" s="392"/>
      <c r="E178" s="392"/>
      <c r="F178" s="429"/>
      <c r="G178" s="377" t="s">
        <v>251</v>
      </c>
      <c r="H178" s="363">
        <v>149</v>
      </c>
      <c r="I178" s="390">
        <f>SUM(I179+I182+I187+I192+I197)</f>
        <v>0</v>
      </c>
      <c r="J178" s="386">
        <f>SUM(J179+J182+J187+J192+J197)</f>
        <v>0</v>
      </c>
      <c r="K178" s="385">
        <f>SUM(K179+K182+K187+K192+K197)</f>
        <v>0</v>
      </c>
      <c r="L178" s="380">
        <f>SUM(L179+L182+L187+L192+L197)</f>
        <v>0</v>
      </c>
    </row>
    <row r="179" spans="1:12" ht="12.75" hidden="1" customHeight="1">
      <c r="A179" s="376">
        <v>3</v>
      </c>
      <c r="B179" s="373">
        <v>1</v>
      </c>
      <c r="C179" s="376">
        <v>1</v>
      </c>
      <c r="D179" s="375">
        <v>1</v>
      </c>
      <c r="E179" s="375"/>
      <c r="F179" s="428"/>
      <c r="G179" s="377" t="s">
        <v>250</v>
      </c>
      <c r="H179" s="363">
        <v>150</v>
      </c>
      <c r="I179" s="380">
        <f t="shared" ref="I179:L180" si="18">I180</f>
        <v>0</v>
      </c>
      <c r="J179" s="389">
        <f t="shared" si="18"/>
        <v>0</v>
      </c>
      <c r="K179" s="388">
        <f t="shared" si="18"/>
        <v>0</v>
      </c>
      <c r="L179" s="390">
        <f t="shared" si="18"/>
        <v>0</v>
      </c>
    </row>
    <row r="180" spans="1:12" ht="13.5" hidden="1" customHeight="1">
      <c r="A180" s="376">
        <v>3</v>
      </c>
      <c r="B180" s="373">
        <v>1</v>
      </c>
      <c r="C180" s="376">
        <v>1</v>
      </c>
      <c r="D180" s="375">
        <v>1</v>
      </c>
      <c r="E180" s="375">
        <v>1</v>
      </c>
      <c r="F180" s="395"/>
      <c r="G180" s="377" t="s">
        <v>249</v>
      </c>
      <c r="H180" s="363">
        <v>151</v>
      </c>
      <c r="I180" s="390">
        <f t="shared" si="18"/>
        <v>0</v>
      </c>
      <c r="J180" s="380">
        <f t="shared" si="18"/>
        <v>0</v>
      </c>
      <c r="K180" s="380">
        <f t="shared" si="18"/>
        <v>0</v>
      </c>
      <c r="L180" s="380">
        <f t="shared" si="18"/>
        <v>0</v>
      </c>
    </row>
    <row r="181" spans="1:12" ht="13.5" hidden="1" customHeight="1">
      <c r="A181" s="376">
        <v>3</v>
      </c>
      <c r="B181" s="373">
        <v>1</v>
      </c>
      <c r="C181" s="376">
        <v>1</v>
      </c>
      <c r="D181" s="375">
        <v>1</v>
      </c>
      <c r="E181" s="375">
        <v>1</v>
      </c>
      <c r="F181" s="395">
        <v>1</v>
      </c>
      <c r="G181" s="377" t="s">
        <v>249</v>
      </c>
      <c r="H181" s="363">
        <v>152</v>
      </c>
      <c r="I181" s="372">
        <v>0</v>
      </c>
      <c r="J181" s="372">
        <v>0</v>
      </c>
      <c r="K181" s="372">
        <v>0</v>
      </c>
      <c r="L181" s="372">
        <v>0</v>
      </c>
    </row>
    <row r="182" spans="1:12" ht="14.25" hidden="1" customHeight="1">
      <c r="A182" s="393">
        <v>3</v>
      </c>
      <c r="B182" s="392">
        <v>1</v>
      </c>
      <c r="C182" s="392">
        <v>1</v>
      </c>
      <c r="D182" s="392">
        <v>2</v>
      </c>
      <c r="E182" s="392"/>
      <c r="F182" s="391"/>
      <c r="G182" s="418" t="s">
        <v>248</v>
      </c>
      <c r="H182" s="363">
        <v>153</v>
      </c>
      <c r="I182" s="390">
        <f>I183</f>
        <v>0</v>
      </c>
      <c r="J182" s="389">
        <f>J183</f>
        <v>0</v>
      </c>
      <c r="K182" s="388">
        <f>K183</f>
        <v>0</v>
      </c>
      <c r="L182" s="390">
        <f>L183</f>
        <v>0</v>
      </c>
    </row>
    <row r="183" spans="1:12" ht="13.5" hidden="1" customHeight="1">
      <c r="A183" s="376">
        <v>3</v>
      </c>
      <c r="B183" s="375">
        <v>1</v>
      </c>
      <c r="C183" s="375">
        <v>1</v>
      </c>
      <c r="D183" s="375">
        <v>2</v>
      </c>
      <c r="E183" s="375">
        <v>1</v>
      </c>
      <c r="F183" s="374"/>
      <c r="G183" s="418" t="s">
        <v>248</v>
      </c>
      <c r="H183" s="363">
        <v>154</v>
      </c>
      <c r="I183" s="380">
        <f>SUM(I184:I186)</f>
        <v>0</v>
      </c>
      <c r="J183" s="386">
        <f>SUM(J184:J186)</f>
        <v>0</v>
      </c>
      <c r="K183" s="385">
        <f>SUM(K184:K186)</f>
        <v>0</v>
      </c>
      <c r="L183" s="380">
        <f>SUM(L184:L186)</f>
        <v>0</v>
      </c>
    </row>
    <row r="184" spans="1:12" ht="14.25" hidden="1" customHeight="1">
      <c r="A184" s="393">
        <v>3</v>
      </c>
      <c r="B184" s="392">
        <v>1</v>
      </c>
      <c r="C184" s="392">
        <v>1</v>
      </c>
      <c r="D184" s="392">
        <v>2</v>
      </c>
      <c r="E184" s="392">
        <v>1</v>
      </c>
      <c r="F184" s="391">
        <v>1</v>
      </c>
      <c r="G184" s="418" t="s">
        <v>247</v>
      </c>
      <c r="H184" s="363">
        <v>155</v>
      </c>
      <c r="I184" s="427">
        <v>0</v>
      </c>
      <c r="J184" s="427">
        <v>0</v>
      </c>
      <c r="K184" s="427">
        <v>0</v>
      </c>
      <c r="L184" s="379">
        <v>0</v>
      </c>
    </row>
    <row r="185" spans="1:12" ht="14.25" hidden="1" customHeight="1">
      <c r="A185" s="376">
        <v>3</v>
      </c>
      <c r="B185" s="375">
        <v>1</v>
      </c>
      <c r="C185" s="375">
        <v>1</v>
      </c>
      <c r="D185" s="375">
        <v>2</v>
      </c>
      <c r="E185" s="375">
        <v>1</v>
      </c>
      <c r="F185" s="374">
        <v>2</v>
      </c>
      <c r="G185" s="373" t="s">
        <v>246</v>
      </c>
      <c r="H185" s="363">
        <v>156</v>
      </c>
      <c r="I185" s="372">
        <v>0</v>
      </c>
      <c r="J185" s="372">
        <v>0</v>
      </c>
      <c r="K185" s="372">
        <v>0</v>
      </c>
      <c r="L185" s="372">
        <v>0</v>
      </c>
    </row>
    <row r="186" spans="1:12" ht="26.25" hidden="1" customHeight="1">
      <c r="A186" s="393">
        <v>3</v>
      </c>
      <c r="B186" s="392">
        <v>1</v>
      </c>
      <c r="C186" s="392">
        <v>1</v>
      </c>
      <c r="D186" s="392">
        <v>2</v>
      </c>
      <c r="E186" s="392">
        <v>1</v>
      </c>
      <c r="F186" s="391">
        <v>3</v>
      </c>
      <c r="G186" s="418" t="s">
        <v>245</v>
      </c>
      <c r="H186" s="363">
        <v>157</v>
      </c>
      <c r="I186" s="427">
        <v>0</v>
      </c>
      <c r="J186" s="427">
        <v>0</v>
      </c>
      <c r="K186" s="427">
        <v>0</v>
      </c>
      <c r="L186" s="379">
        <v>0</v>
      </c>
    </row>
    <row r="187" spans="1:12" ht="14.25" hidden="1" customHeight="1">
      <c r="A187" s="376">
        <v>3</v>
      </c>
      <c r="B187" s="375">
        <v>1</v>
      </c>
      <c r="C187" s="375">
        <v>1</v>
      </c>
      <c r="D187" s="375">
        <v>3</v>
      </c>
      <c r="E187" s="375"/>
      <c r="F187" s="374"/>
      <c r="G187" s="373" t="s">
        <v>244</v>
      </c>
      <c r="H187" s="363">
        <v>158</v>
      </c>
      <c r="I187" s="380">
        <f>I188</f>
        <v>0</v>
      </c>
      <c r="J187" s="386">
        <f>J188</f>
        <v>0</v>
      </c>
      <c r="K187" s="385">
        <f>K188</f>
        <v>0</v>
      </c>
      <c r="L187" s="380">
        <f>L188</f>
        <v>0</v>
      </c>
    </row>
    <row r="188" spans="1:12" ht="14.25" hidden="1" customHeight="1">
      <c r="A188" s="376">
        <v>3</v>
      </c>
      <c r="B188" s="375">
        <v>1</v>
      </c>
      <c r="C188" s="375">
        <v>1</v>
      </c>
      <c r="D188" s="375">
        <v>3</v>
      </c>
      <c r="E188" s="375">
        <v>1</v>
      </c>
      <c r="F188" s="374"/>
      <c r="G188" s="373" t="s">
        <v>244</v>
      </c>
      <c r="H188" s="363">
        <v>159</v>
      </c>
      <c r="I188" s="380">
        <f>SUM(I189:I191)</f>
        <v>0</v>
      </c>
      <c r="J188" s="380">
        <f>SUM(J189:J191)</f>
        <v>0</v>
      </c>
      <c r="K188" s="380">
        <f>SUM(K189:K191)</f>
        <v>0</v>
      </c>
      <c r="L188" s="380">
        <f>SUM(L189:L191)</f>
        <v>0</v>
      </c>
    </row>
    <row r="189" spans="1:12" ht="13.5" hidden="1" customHeight="1">
      <c r="A189" s="376">
        <v>3</v>
      </c>
      <c r="B189" s="375">
        <v>1</v>
      </c>
      <c r="C189" s="375">
        <v>1</v>
      </c>
      <c r="D189" s="375">
        <v>3</v>
      </c>
      <c r="E189" s="375">
        <v>1</v>
      </c>
      <c r="F189" s="374">
        <v>1</v>
      </c>
      <c r="G189" s="373" t="s">
        <v>243</v>
      </c>
      <c r="H189" s="363">
        <v>160</v>
      </c>
      <c r="I189" s="372">
        <v>0</v>
      </c>
      <c r="J189" s="372">
        <v>0</v>
      </c>
      <c r="K189" s="372">
        <v>0</v>
      </c>
      <c r="L189" s="379">
        <v>0</v>
      </c>
    </row>
    <row r="190" spans="1:12" ht="15.75" hidden="1" customHeight="1">
      <c r="A190" s="376">
        <v>3</v>
      </c>
      <c r="B190" s="375">
        <v>1</v>
      </c>
      <c r="C190" s="375">
        <v>1</v>
      </c>
      <c r="D190" s="375">
        <v>3</v>
      </c>
      <c r="E190" s="375">
        <v>1</v>
      </c>
      <c r="F190" s="374">
        <v>2</v>
      </c>
      <c r="G190" s="373" t="s">
        <v>242</v>
      </c>
      <c r="H190" s="363">
        <v>161</v>
      </c>
      <c r="I190" s="427">
        <v>0</v>
      </c>
      <c r="J190" s="372">
        <v>0</v>
      </c>
      <c r="K190" s="372">
        <v>0</v>
      </c>
      <c r="L190" s="372">
        <v>0</v>
      </c>
    </row>
    <row r="191" spans="1:12" ht="15.75" hidden="1" customHeight="1">
      <c r="A191" s="376">
        <v>3</v>
      </c>
      <c r="B191" s="375">
        <v>1</v>
      </c>
      <c r="C191" s="375">
        <v>1</v>
      </c>
      <c r="D191" s="375">
        <v>3</v>
      </c>
      <c r="E191" s="375">
        <v>1</v>
      </c>
      <c r="F191" s="374">
        <v>3</v>
      </c>
      <c r="G191" s="377" t="s">
        <v>241</v>
      </c>
      <c r="H191" s="363">
        <v>162</v>
      </c>
      <c r="I191" s="427">
        <v>0</v>
      </c>
      <c r="J191" s="372">
        <v>0</v>
      </c>
      <c r="K191" s="372">
        <v>0</v>
      </c>
      <c r="L191" s="372">
        <v>0</v>
      </c>
    </row>
    <row r="192" spans="1:12" ht="18" hidden="1" customHeight="1">
      <c r="A192" s="383">
        <v>3</v>
      </c>
      <c r="B192" s="382">
        <v>1</v>
      </c>
      <c r="C192" s="382">
        <v>1</v>
      </c>
      <c r="D192" s="382">
        <v>4</v>
      </c>
      <c r="E192" s="382"/>
      <c r="F192" s="381"/>
      <c r="G192" s="387" t="s">
        <v>240</v>
      </c>
      <c r="H192" s="363">
        <v>163</v>
      </c>
      <c r="I192" s="380">
        <f>I193</f>
        <v>0</v>
      </c>
      <c r="J192" s="426">
        <f>J193</f>
        <v>0</v>
      </c>
      <c r="K192" s="425">
        <f>K193</f>
        <v>0</v>
      </c>
      <c r="L192" s="424">
        <f>L193</f>
        <v>0</v>
      </c>
    </row>
    <row r="193" spans="1:12" ht="13.5" hidden="1" customHeight="1">
      <c r="A193" s="376">
        <v>3</v>
      </c>
      <c r="B193" s="375">
        <v>1</v>
      </c>
      <c r="C193" s="375">
        <v>1</v>
      </c>
      <c r="D193" s="375">
        <v>4</v>
      </c>
      <c r="E193" s="375">
        <v>1</v>
      </c>
      <c r="F193" s="374"/>
      <c r="G193" s="387" t="s">
        <v>240</v>
      </c>
      <c r="H193" s="363">
        <v>164</v>
      </c>
      <c r="I193" s="390">
        <f>SUM(I194:I196)</f>
        <v>0</v>
      </c>
      <c r="J193" s="386">
        <f>SUM(J194:J196)</f>
        <v>0</v>
      </c>
      <c r="K193" s="385">
        <f>SUM(K194:K196)</f>
        <v>0</v>
      </c>
      <c r="L193" s="380">
        <f>SUM(L194:L196)</f>
        <v>0</v>
      </c>
    </row>
    <row r="194" spans="1:12" ht="17.25" hidden="1" customHeight="1">
      <c r="A194" s="376">
        <v>3</v>
      </c>
      <c r="B194" s="375">
        <v>1</v>
      </c>
      <c r="C194" s="375">
        <v>1</v>
      </c>
      <c r="D194" s="375">
        <v>4</v>
      </c>
      <c r="E194" s="375">
        <v>1</v>
      </c>
      <c r="F194" s="374">
        <v>1</v>
      </c>
      <c r="G194" s="373" t="s">
        <v>239</v>
      </c>
      <c r="H194" s="363">
        <v>165</v>
      </c>
      <c r="I194" s="372">
        <v>0</v>
      </c>
      <c r="J194" s="372">
        <v>0</v>
      </c>
      <c r="K194" s="372">
        <v>0</v>
      </c>
      <c r="L194" s="379">
        <v>0</v>
      </c>
    </row>
    <row r="195" spans="1:12" ht="25.5" hidden="1" customHeight="1">
      <c r="A195" s="393">
        <v>3</v>
      </c>
      <c r="B195" s="392">
        <v>1</v>
      </c>
      <c r="C195" s="392">
        <v>1</v>
      </c>
      <c r="D195" s="392">
        <v>4</v>
      </c>
      <c r="E195" s="392">
        <v>1</v>
      </c>
      <c r="F195" s="391">
        <v>2</v>
      </c>
      <c r="G195" s="418" t="s">
        <v>238</v>
      </c>
      <c r="H195" s="363">
        <v>166</v>
      </c>
      <c r="I195" s="427">
        <v>0</v>
      </c>
      <c r="J195" s="427">
        <v>0</v>
      </c>
      <c r="K195" s="427">
        <v>0</v>
      </c>
      <c r="L195" s="372">
        <v>0</v>
      </c>
    </row>
    <row r="196" spans="1:12" ht="14.25" hidden="1" customHeight="1">
      <c r="A196" s="376">
        <v>3</v>
      </c>
      <c r="B196" s="375">
        <v>1</v>
      </c>
      <c r="C196" s="375">
        <v>1</v>
      </c>
      <c r="D196" s="375">
        <v>4</v>
      </c>
      <c r="E196" s="375">
        <v>1</v>
      </c>
      <c r="F196" s="374">
        <v>3</v>
      </c>
      <c r="G196" s="373" t="s">
        <v>237</v>
      </c>
      <c r="H196" s="363">
        <v>167</v>
      </c>
      <c r="I196" s="427">
        <v>0</v>
      </c>
      <c r="J196" s="427">
        <v>0</v>
      </c>
      <c r="K196" s="427">
        <v>0</v>
      </c>
      <c r="L196" s="372">
        <v>0</v>
      </c>
    </row>
    <row r="197" spans="1:12" ht="25.5" hidden="1" customHeight="1">
      <c r="A197" s="376">
        <v>3</v>
      </c>
      <c r="B197" s="375">
        <v>1</v>
      </c>
      <c r="C197" s="375">
        <v>1</v>
      </c>
      <c r="D197" s="375">
        <v>5</v>
      </c>
      <c r="E197" s="375"/>
      <c r="F197" s="374"/>
      <c r="G197" s="373" t="s">
        <v>236</v>
      </c>
      <c r="H197" s="363">
        <v>168</v>
      </c>
      <c r="I197" s="380">
        <f t="shared" ref="I197:L198" si="19">I198</f>
        <v>0</v>
      </c>
      <c r="J197" s="386">
        <f t="shared" si="19"/>
        <v>0</v>
      </c>
      <c r="K197" s="385">
        <f t="shared" si="19"/>
        <v>0</v>
      </c>
      <c r="L197" s="380">
        <f t="shared" si="19"/>
        <v>0</v>
      </c>
    </row>
    <row r="198" spans="1:12" ht="26.25" hidden="1" customHeight="1">
      <c r="A198" s="383">
        <v>3</v>
      </c>
      <c r="B198" s="382">
        <v>1</v>
      </c>
      <c r="C198" s="382">
        <v>1</v>
      </c>
      <c r="D198" s="382">
        <v>5</v>
      </c>
      <c r="E198" s="382">
        <v>1</v>
      </c>
      <c r="F198" s="381"/>
      <c r="G198" s="373" t="s">
        <v>236</v>
      </c>
      <c r="H198" s="363">
        <v>169</v>
      </c>
      <c r="I198" s="385">
        <f t="shared" si="19"/>
        <v>0</v>
      </c>
      <c r="J198" s="385">
        <f t="shared" si="19"/>
        <v>0</v>
      </c>
      <c r="K198" s="385">
        <f t="shared" si="19"/>
        <v>0</v>
      </c>
      <c r="L198" s="385">
        <f t="shared" si="19"/>
        <v>0</v>
      </c>
    </row>
    <row r="199" spans="1:12" ht="27" hidden="1" customHeight="1">
      <c r="A199" s="376">
        <v>3</v>
      </c>
      <c r="B199" s="375">
        <v>1</v>
      </c>
      <c r="C199" s="375">
        <v>1</v>
      </c>
      <c r="D199" s="375">
        <v>5</v>
      </c>
      <c r="E199" s="375">
        <v>1</v>
      </c>
      <c r="F199" s="374">
        <v>1</v>
      </c>
      <c r="G199" s="373" t="s">
        <v>236</v>
      </c>
      <c r="H199" s="363">
        <v>170</v>
      </c>
      <c r="I199" s="427">
        <v>0</v>
      </c>
      <c r="J199" s="372">
        <v>0</v>
      </c>
      <c r="K199" s="372">
        <v>0</v>
      </c>
      <c r="L199" s="372">
        <v>0</v>
      </c>
    </row>
    <row r="200" spans="1:12" ht="26.25" hidden="1" customHeight="1">
      <c r="A200" s="383">
        <v>3</v>
      </c>
      <c r="B200" s="382">
        <v>1</v>
      </c>
      <c r="C200" s="382">
        <v>2</v>
      </c>
      <c r="D200" s="382"/>
      <c r="E200" s="382"/>
      <c r="F200" s="381"/>
      <c r="G200" s="387" t="s">
        <v>235</v>
      </c>
      <c r="H200" s="363">
        <v>171</v>
      </c>
      <c r="I200" s="380">
        <f t="shared" ref="I200:L201" si="20">I201</f>
        <v>0</v>
      </c>
      <c r="J200" s="426">
        <f t="shared" si="20"/>
        <v>0</v>
      </c>
      <c r="K200" s="425">
        <f t="shared" si="20"/>
        <v>0</v>
      </c>
      <c r="L200" s="424">
        <f t="shared" si="20"/>
        <v>0</v>
      </c>
    </row>
    <row r="201" spans="1:12" ht="25.5" hidden="1" customHeight="1">
      <c r="A201" s="376">
        <v>3</v>
      </c>
      <c r="B201" s="375">
        <v>1</v>
      </c>
      <c r="C201" s="375">
        <v>2</v>
      </c>
      <c r="D201" s="375">
        <v>1</v>
      </c>
      <c r="E201" s="375"/>
      <c r="F201" s="374"/>
      <c r="G201" s="387" t="s">
        <v>235</v>
      </c>
      <c r="H201" s="363">
        <v>172</v>
      </c>
      <c r="I201" s="390">
        <f t="shared" si="20"/>
        <v>0</v>
      </c>
      <c r="J201" s="386">
        <f t="shared" si="20"/>
        <v>0</v>
      </c>
      <c r="K201" s="385">
        <f t="shared" si="20"/>
        <v>0</v>
      </c>
      <c r="L201" s="380">
        <f t="shared" si="20"/>
        <v>0</v>
      </c>
    </row>
    <row r="202" spans="1:12" ht="26.25" hidden="1" customHeight="1">
      <c r="A202" s="393">
        <v>3</v>
      </c>
      <c r="B202" s="392">
        <v>1</v>
      </c>
      <c r="C202" s="392">
        <v>2</v>
      </c>
      <c r="D202" s="392">
        <v>1</v>
      </c>
      <c r="E202" s="392">
        <v>1</v>
      </c>
      <c r="F202" s="391"/>
      <c r="G202" s="387" t="s">
        <v>235</v>
      </c>
      <c r="H202" s="363">
        <v>173</v>
      </c>
      <c r="I202" s="380">
        <f>SUM(I203:I206)</f>
        <v>0</v>
      </c>
      <c r="J202" s="389">
        <f>SUM(J203:J206)</f>
        <v>0</v>
      </c>
      <c r="K202" s="388">
        <f>SUM(K203:K206)</f>
        <v>0</v>
      </c>
      <c r="L202" s="390">
        <f>SUM(L203:L206)</f>
        <v>0</v>
      </c>
    </row>
    <row r="203" spans="1:12" ht="41.25" hidden="1" customHeight="1">
      <c r="A203" s="376">
        <v>3</v>
      </c>
      <c r="B203" s="375">
        <v>1</v>
      </c>
      <c r="C203" s="375">
        <v>2</v>
      </c>
      <c r="D203" s="375">
        <v>1</v>
      </c>
      <c r="E203" s="375">
        <v>1</v>
      </c>
      <c r="F203" s="374">
        <v>2</v>
      </c>
      <c r="G203" s="373" t="s">
        <v>234</v>
      </c>
      <c r="H203" s="363">
        <v>174</v>
      </c>
      <c r="I203" s="372">
        <v>0</v>
      </c>
      <c r="J203" s="372">
        <v>0</v>
      </c>
      <c r="K203" s="372">
        <v>0</v>
      </c>
      <c r="L203" s="372">
        <v>0</v>
      </c>
    </row>
    <row r="204" spans="1:12" ht="14.25" hidden="1" customHeight="1">
      <c r="A204" s="376">
        <v>3</v>
      </c>
      <c r="B204" s="375">
        <v>1</v>
      </c>
      <c r="C204" s="375">
        <v>2</v>
      </c>
      <c r="D204" s="376">
        <v>1</v>
      </c>
      <c r="E204" s="375">
        <v>1</v>
      </c>
      <c r="F204" s="374">
        <v>3</v>
      </c>
      <c r="G204" s="373" t="s">
        <v>233</v>
      </c>
      <c r="H204" s="363">
        <v>175</v>
      </c>
      <c r="I204" s="372">
        <v>0</v>
      </c>
      <c r="J204" s="372">
        <v>0</v>
      </c>
      <c r="K204" s="372">
        <v>0</v>
      </c>
      <c r="L204" s="372">
        <v>0</v>
      </c>
    </row>
    <row r="205" spans="1:12" ht="18.75" hidden="1" customHeight="1">
      <c r="A205" s="376">
        <v>3</v>
      </c>
      <c r="B205" s="375">
        <v>1</v>
      </c>
      <c r="C205" s="375">
        <v>2</v>
      </c>
      <c r="D205" s="376">
        <v>1</v>
      </c>
      <c r="E205" s="375">
        <v>1</v>
      </c>
      <c r="F205" s="374">
        <v>4</v>
      </c>
      <c r="G205" s="373" t="s">
        <v>232</v>
      </c>
      <c r="H205" s="363">
        <v>176</v>
      </c>
      <c r="I205" s="372">
        <v>0</v>
      </c>
      <c r="J205" s="372">
        <v>0</v>
      </c>
      <c r="K205" s="372">
        <v>0</v>
      </c>
      <c r="L205" s="372">
        <v>0</v>
      </c>
    </row>
    <row r="206" spans="1:12" ht="17.25" hidden="1" customHeight="1">
      <c r="A206" s="383">
        <v>3</v>
      </c>
      <c r="B206" s="408">
        <v>1</v>
      </c>
      <c r="C206" s="408">
        <v>2</v>
      </c>
      <c r="D206" s="402">
        <v>1</v>
      </c>
      <c r="E206" s="408">
        <v>1</v>
      </c>
      <c r="F206" s="401">
        <v>5</v>
      </c>
      <c r="G206" s="397" t="s">
        <v>231</v>
      </c>
      <c r="H206" s="363">
        <v>177</v>
      </c>
      <c r="I206" s="372">
        <v>0</v>
      </c>
      <c r="J206" s="372">
        <v>0</v>
      </c>
      <c r="K206" s="372">
        <v>0</v>
      </c>
      <c r="L206" s="379">
        <v>0</v>
      </c>
    </row>
    <row r="207" spans="1:12" ht="15" hidden="1" customHeight="1">
      <c r="A207" s="376">
        <v>3</v>
      </c>
      <c r="B207" s="375">
        <v>1</v>
      </c>
      <c r="C207" s="375">
        <v>3</v>
      </c>
      <c r="D207" s="376"/>
      <c r="E207" s="375"/>
      <c r="F207" s="374"/>
      <c r="G207" s="373" t="s">
        <v>230</v>
      </c>
      <c r="H207" s="363">
        <v>178</v>
      </c>
      <c r="I207" s="380">
        <f>SUM(I208+I211)</f>
        <v>0</v>
      </c>
      <c r="J207" s="386">
        <f>SUM(J208+J211)</f>
        <v>0</v>
      </c>
      <c r="K207" s="385">
        <f>SUM(K208+K211)</f>
        <v>0</v>
      </c>
      <c r="L207" s="380">
        <f>SUM(L208+L211)</f>
        <v>0</v>
      </c>
    </row>
    <row r="208" spans="1:12" ht="27.75" hidden="1" customHeight="1">
      <c r="A208" s="393">
        <v>3</v>
      </c>
      <c r="B208" s="392">
        <v>1</v>
      </c>
      <c r="C208" s="392">
        <v>3</v>
      </c>
      <c r="D208" s="393">
        <v>1</v>
      </c>
      <c r="E208" s="376"/>
      <c r="F208" s="391"/>
      <c r="G208" s="418" t="s">
        <v>229</v>
      </c>
      <c r="H208" s="363">
        <v>179</v>
      </c>
      <c r="I208" s="390">
        <f t="shared" ref="I208:L209" si="21">I209</f>
        <v>0</v>
      </c>
      <c r="J208" s="389">
        <f t="shared" si="21"/>
        <v>0</v>
      </c>
      <c r="K208" s="388">
        <f t="shared" si="21"/>
        <v>0</v>
      </c>
      <c r="L208" s="390">
        <f t="shared" si="21"/>
        <v>0</v>
      </c>
    </row>
    <row r="209" spans="1:16" ht="30.75" hidden="1" customHeight="1">
      <c r="A209" s="376">
        <v>3</v>
      </c>
      <c r="B209" s="375">
        <v>1</v>
      </c>
      <c r="C209" s="375">
        <v>3</v>
      </c>
      <c r="D209" s="376">
        <v>1</v>
      </c>
      <c r="E209" s="376">
        <v>1</v>
      </c>
      <c r="F209" s="374"/>
      <c r="G209" s="418" t="s">
        <v>229</v>
      </c>
      <c r="H209" s="363">
        <v>180</v>
      </c>
      <c r="I209" s="380">
        <f t="shared" si="21"/>
        <v>0</v>
      </c>
      <c r="J209" s="386">
        <f t="shared" si="21"/>
        <v>0</v>
      </c>
      <c r="K209" s="385">
        <f t="shared" si="21"/>
        <v>0</v>
      </c>
      <c r="L209" s="380">
        <f t="shared" si="21"/>
        <v>0</v>
      </c>
    </row>
    <row r="210" spans="1:16" ht="27.75" hidden="1" customHeight="1">
      <c r="A210" s="376">
        <v>3</v>
      </c>
      <c r="B210" s="373">
        <v>1</v>
      </c>
      <c r="C210" s="376">
        <v>3</v>
      </c>
      <c r="D210" s="375">
        <v>1</v>
      </c>
      <c r="E210" s="375">
        <v>1</v>
      </c>
      <c r="F210" s="374">
        <v>1</v>
      </c>
      <c r="G210" s="418" t="s">
        <v>229</v>
      </c>
      <c r="H210" s="363">
        <v>181</v>
      </c>
      <c r="I210" s="379">
        <v>0</v>
      </c>
      <c r="J210" s="379">
        <v>0</v>
      </c>
      <c r="K210" s="379">
        <v>0</v>
      </c>
      <c r="L210" s="379">
        <v>0</v>
      </c>
    </row>
    <row r="211" spans="1:16" ht="15" hidden="1" customHeight="1">
      <c r="A211" s="376">
        <v>3</v>
      </c>
      <c r="B211" s="373">
        <v>1</v>
      </c>
      <c r="C211" s="376">
        <v>3</v>
      </c>
      <c r="D211" s="375">
        <v>2</v>
      </c>
      <c r="E211" s="375"/>
      <c r="F211" s="374"/>
      <c r="G211" s="373" t="s">
        <v>223</v>
      </c>
      <c r="H211" s="363">
        <v>182</v>
      </c>
      <c r="I211" s="380">
        <f>I212</f>
        <v>0</v>
      </c>
      <c r="J211" s="386">
        <f>J212</f>
        <v>0</v>
      </c>
      <c r="K211" s="385">
        <f>K212</f>
        <v>0</v>
      </c>
      <c r="L211" s="380">
        <f>L212</f>
        <v>0</v>
      </c>
    </row>
    <row r="212" spans="1:16" ht="15.75" hidden="1" customHeight="1">
      <c r="A212" s="393">
        <v>3</v>
      </c>
      <c r="B212" s="418">
        <v>1</v>
      </c>
      <c r="C212" s="393">
        <v>3</v>
      </c>
      <c r="D212" s="392">
        <v>2</v>
      </c>
      <c r="E212" s="392">
        <v>1</v>
      </c>
      <c r="F212" s="391"/>
      <c r="G212" s="373" t="s">
        <v>223</v>
      </c>
      <c r="H212" s="363">
        <v>183</v>
      </c>
      <c r="I212" s="380">
        <f>SUM(I213:I218)</f>
        <v>0</v>
      </c>
      <c r="J212" s="380">
        <f>SUM(J213:J218)</f>
        <v>0</v>
      </c>
      <c r="K212" s="380">
        <f>SUM(K213:K218)</f>
        <v>0</v>
      </c>
      <c r="L212" s="380">
        <f>SUM(L213:L218)</f>
        <v>0</v>
      </c>
      <c r="M212" s="423"/>
      <c r="N212" s="423"/>
      <c r="O212" s="423"/>
      <c r="P212" s="423"/>
    </row>
    <row r="213" spans="1:16" ht="15" hidden="1" customHeight="1">
      <c r="A213" s="376">
        <v>3</v>
      </c>
      <c r="B213" s="373">
        <v>1</v>
      </c>
      <c r="C213" s="376">
        <v>3</v>
      </c>
      <c r="D213" s="375">
        <v>2</v>
      </c>
      <c r="E213" s="375">
        <v>1</v>
      </c>
      <c r="F213" s="374">
        <v>1</v>
      </c>
      <c r="G213" s="373" t="s">
        <v>228</v>
      </c>
      <c r="H213" s="363">
        <v>184</v>
      </c>
      <c r="I213" s="372">
        <v>0</v>
      </c>
      <c r="J213" s="372">
        <v>0</v>
      </c>
      <c r="K213" s="372">
        <v>0</v>
      </c>
      <c r="L213" s="379">
        <v>0</v>
      </c>
    </row>
    <row r="214" spans="1:16" ht="26.25" hidden="1" customHeight="1">
      <c r="A214" s="376">
        <v>3</v>
      </c>
      <c r="B214" s="373">
        <v>1</v>
      </c>
      <c r="C214" s="376">
        <v>3</v>
      </c>
      <c r="D214" s="375">
        <v>2</v>
      </c>
      <c r="E214" s="375">
        <v>1</v>
      </c>
      <c r="F214" s="374">
        <v>2</v>
      </c>
      <c r="G214" s="373" t="s">
        <v>227</v>
      </c>
      <c r="H214" s="363">
        <v>185</v>
      </c>
      <c r="I214" s="372">
        <v>0</v>
      </c>
      <c r="J214" s="372">
        <v>0</v>
      </c>
      <c r="K214" s="372">
        <v>0</v>
      </c>
      <c r="L214" s="372">
        <v>0</v>
      </c>
    </row>
    <row r="215" spans="1:16" ht="16.5" hidden="1" customHeight="1">
      <c r="A215" s="376">
        <v>3</v>
      </c>
      <c r="B215" s="373">
        <v>1</v>
      </c>
      <c r="C215" s="376">
        <v>3</v>
      </c>
      <c r="D215" s="375">
        <v>2</v>
      </c>
      <c r="E215" s="375">
        <v>1</v>
      </c>
      <c r="F215" s="374">
        <v>3</v>
      </c>
      <c r="G215" s="373" t="s">
        <v>226</v>
      </c>
      <c r="H215" s="363">
        <v>186</v>
      </c>
      <c r="I215" s="372">
        <v>0</v>
      </c>
      <c r="J215" s="372">
        <v>0</v>
      </c>
      <c r="K215" s="372">
        <v>0</v>
      </c>
      <c r="L215" s="372">
        <v>0</v>
      </c>
    </row>
    <row r="216" spans="1:16" ht="27.75" hidden="1" customHeight="1">
      <c r="A216" s="376">
        <v>3</v>
      </c>
      <c r="B216" s="373">
        <v>1</v>
      </c>
      <c r="C216" s="376">
        <v>3</v>
      </c>
      <c r="D216" s="375">
        <v>2</v>
      </c>
      <c r="E216" s="375">
        <v>1</v>
      </c>
      <c r="F216" s="374">
        <v>4</v>
      </c>
      <c r="G216" s="373" t="s">
        <v>225</v>
      </c>
      <c r="H216" s="363">
        <v>187</v>
      </c>
      <c r="I216" s="372">
        <v>0</v>
      </c>
      <c r="J216" s="372">
        <v>0</v>
      </c>
      <c r="K216" s="372">
        <v>0</v>
      </c>
      <c r="L216" s="379">
        <v>0</v>
      </c>
    </row>
    <row r="217" spans="1:16" ht="15.75" hidden="1" customHeight="1">
      <c r="A217" s="376">
        <v>3</v>
      </c>
      <c r="B217" s="373">
        <v>1</v>
      </c>
      <c r="C217" s="376">
        <v>3</v>
      </c>
      <c r="D217" s="375">
        <v>2</v>
      </c>
      <c r="E217" s="375">
        <v>1</v>
      </c>
      <c r="F217" s="374">
        <v>5</v>
      </c>
      <c r="G217" s="418" t="s">
        <v>224</v>
      </c>
      <c r="H217" s="363">
        <v>188</v>
      </c>
      <c r="I217" s="372">
        <v>0</v>
      </c>
      <c r="J217" s="372">
        <v>0</v>
      </c>
      <c r="K217" s="372">
        <v>0</v>
      </c>
      <c r="L217" s="372">
        <v>0</v>
      </c>
    </row>
    <row r="218" spans="1:16" ht="13.5" hidden="1" customHeight="1">
      <c r="A218" s="376">
        <v>3</v>
      </c>
      <c r="B218" s="373">
        <v>1</v>
      </c>
      <c r="C218" s="376">
        <v>3</v>
      </c>
      <c r="D218" s="375">
        <v>2</v>
      </c>
      <c r="E218" s="375">
        <v>1</v>
      </c>
      <c r="F218" s="374">
        <v>6</v>
      </c>
      <c r="G218" s="418" t="s">
        <v>223</v>
      </c>
      <c r="H218" s="363">
        <v>189</v>
      </c>
      <c r="I218" s="372">
        <v>0</v>
      </c>
      <c r="J218" s="372">
        <v>0</v>
      </c>
      <c r="K218" s="372">
        <v>0</v>
      </c>
      <c r="L218" s="379">
        <v>0</v>
      </c>
    </row>
    <row r="219" spans="1:16" ht="27" hidden="1" customHeight="1">
      <c r="A219" s="393">
        <v>3</v>
      </c>
      <c r="B219" s="392">
        <v>1</v>
      </c>
      <c r="C219" s="392">
        <v>4</v>
      </c>
      <c r="D219" s="392"/>
      <c r="E219" s="392"/>
      <c r="F219" s="391"/>
      <c r="G219" s="418" t="s">
        <v>222</v>
      </c>
      <c r="H219" s="363">
        <v>190</v>
      </c>
      <c r="I219" s="390">
        <f t="shared" ref="I219:L221" si="22">I220</f>
        <v>0</v>
      </c>
      <c r="J219" s="389">
        <f t="shared" si="22"/>
        <v>0</v>
      </c>
      <c r="K219" s="388">
        <f t="shared" si="22"/>
        <v>0</v>
      </c>
      <c r="L219" s="388">
        <f t="shared" si="22"/>
        <v>0</v>
      </c>
    </row>
    <row r="220" spans="1:16" ht="27" hidden="1" customHeight="1">
      <c r="A220" s="383">
        <v>3</v>
      </c>
      <c r="B220" s="408">
        <v>1</v>
      </c>
      <c r="C220" s="408">
        <v>4</v>
      </c>
      <c r="D220" s="408">
        <v>1</v>
      </c>
      <c r="E220" s="408"/>
      <c r="F220" s="401"/>
      <c r="G220" s="418" t="s">
        <v>222</v>
      </c>
      <c r="H220" s="363">
        <v>191</v>
      </c>
      <c r="I220" s="400">
        <f t="shared" si="22"/>
        <v>0</v>
      </c>
      <c r="J220" s="421">
        <f t="shared" si="22"/>
        <v>0</v>
      </c>
      <c r="K220" s="398">
        <f t="shared" si="22"/>
        <v>0</v>
      </c>
      <c r="L220" s="398">
        <f t="shared" si="22"/>
        <v>0</v>
      </c>
    </row>
    <row r="221" spans="1:16" ht="27.75" hidden="1" customHeight="1">
      <c r="A221" s="376">
        <v>3</v>
      </c>
      <c r="B221" s="375">
        <v>1</v>
      </c>
      <c r="C221" s="375">
        <v>4</v>
      </c>
      <c r="D221" s="375">
        <v>1</v>
      </c>
      <c r="E221" s="375">
        <v>1</v>
      </c>
      <c r="F221" s="374"/>
      <c r="G221" s="418" t="s">
        <v>221</v>
      </c>
      <c r="H221" s="363">
        <v>192</v>
      </c>
      <c r="I221" s="380">
        <f t="shared" si="22"/>
        <v>0</v>
      </c>
      <c r="J221" s="386">
        <f t="shared" si="22"/>
        <v>0</v>
      </c>
      <c r="K221" s="385">
        <f t="shared" si="22"/>
        <v>0</v>
      </c>
      <c r="L221" s="385">
        <f t="shared" si="22"/>
        <v>0</v>
      </c>
    </row>
    <row r="222" spans="1:16" ht="27" hidden="1" customHeight="1">
      <c r="A222" s="377">
        <v>3</v>
      </c>
      <c r="B222" s="376">
        <v>1</v>
      </c>
      <c r="C222" s="375">
        <v>4</v>
      </c>
      <c r="D222" s="375">
        <v>1</v>
      </c>
      <c r="E222" s="375">
        <v>1</v>
      </c>
      <c r="F222" s="374">
        <v>1</v>
      </c>
      <c r="G222" s="418" t="s">
        <v>221</v>
      </c>
      <c r="H222" s="363">
        <v>193</v>
      </c>
      <c r="I222" s="372">
        <v>0</v>
      </c>
      <c r="J222" s="372">
        <v>0</v>
      </c>
      <c r="K222" s="372">
        <v>0</v>
      </c>
      <c r="L222" s="372">
        <v>0</v>
      </c>
    </row>
    <row r="223" spans="1:16" ht="26.25" hidden="1" customHeight="1">
      <c r="A223" s="377">
        <v>3</v>
      </c>
      <c r="B223" s="375">
        <v>1</v>
      </c>
      <c r="C223" s="375">
        <v>5</v>
      </c>
      <c r="D223" s="375"/>
      <c r="E223" s="375"/>
      <c r="F223" s="374"/>
      <c r="G223" s="373" t="s">
        <v>220</v>
      </c>
      <c r="H223" s="363">
        <v>194</v>
      </c>
      <c r="I223" s="380">
        <f t="shared" ref="I223:L224" si="23">I224</f>
        <v>0</v>
      </c>
      <c r="J223" s="380">
        <f t="shared" si="23"/>
        <v>0</v>
      </c>
      <c r="K223" s="380">
        <f t="shared" si="23"/>
        <v>0</v>
      </c>
      <c r="L223" s="380">
        <f t="shared" si="23"/>
        <v>0</v>
      </c>
    </row>
    <row r="224" spans="1:16" ht="30" hidden="1" customHeight="1">
      <c r="A224" s="377">
        <v>3</v>
      </c>
      <c r="B224" s="375">
        <v>1</v>
      </c>
      <c r="C224" s="375">
        <v>5</v>
      </c>
      <c r="D224" s="375">
        <v>1</v>
      </c>
      <c r="E224" s="375"/>
      <c r="F224" s="374"/>
      <c r="G224" s="373" t="s">
        <v>220</v>
      </c>
      <c r="H224" s="363">
        <v>195</v>
      </c>
      <c r="I224" s="380">
        <f t="shared" si="23"/>
        <v>0</v>
      </c>
      <c r="J224" s="380">
        <f t="shared" si="23"/>
        <v>0</v>
      </c>
      <c r="K224" s="380">
        <f t="shared" si="23"/>
        <v>0</v>
      </c>
      <c r="L224" s="380">
        <f t="shared" si="23"/>
        <v>0</v>
      </c>
    </row>
    <row r="225" spans="1:12" ht="27" hidden="1" customHeight="1">
      <c r="A225" s="377">
        <v>3</v>
      </c>
      <c r="B225" s="375">
        <v>1</v>
      </c>
      <c r="C225" s="375">
        <v>5</v>
      </c>
      <c r="D225" s="375">
        <v>1</v>
      </c>
      <c r="E225" s="375">
        <v>1</v>
      </c>
      <c r="F225" s="374"/>
      <c r="G225" s="373" t="s">
        <v>220</v>
      </c>
      <c r="H225" s="363">
        <v>196</v>
      </c>
      <c r="I225" s="380">
        <f>SUM(I226:I228)</f>
        <v>0</v>
      </c>
      <c r="J225" s="380">
        <f>SUM(J226:J228)</f>
        <v>0</v>
      </c>
      <c r="K225" s="380">
        <f>SUM(K226:K228)</f>
        <v>0</v>
      </c>
      <c r="L225" s="380">
        <f>SUM(L226:L228)</f>
        <v>0</v>
      </c>
    </row>
    <row r="226" spans="1:12" ht="21" hidden="1" customHeight="1">
      <c r="A226" s="377">
        <v>3</v>
      </c>
      <c r="B226" s="375">
        <v>1</v>
      </c>
      <c r="C226" s="375">
        <v>5</v>
      </c>
      <c r="D226" s="375">
        <v>1</v>
      </c>
      <c r="E226" s="375">
        <v>1</v>
      </c>
      <c r="F226" s="374">
        <v>1</v>
      </c>
      <c r="G226" s="422" t="s">
        <v>219</v>
      </c>
      <c r="H226" s="363">
        <v>197</v>
      </c>
      <c r="I226" s="372">
        <v>0</v>
      </c>
      <c r="J226" s="372">
        <v>0</v>
      </c>
      <c r="K226" s="372">
        <v>0</v>
      </c>
      <c r="L226" s="372">
        <v>0</v>
      </c>
    </row>
    <row r="227" spans="1:12" ht="25.5" hidden="1" customHeight="1">
      <c r="A227" s="377">
        <v>3</v>
      </c>
      <c r="B227" s="375">
        <v>1</v>
      </c>
      <c r="C227" s="375">
        <v>5</v>
      </c>
      <c r="D227" s="375">
        <v>1</v>
      </c>
      <c r="E227" s="375">
        <v>1</v>
      </c>
      <c r="F227" s="374">
        <v>2</v>
      </c>
      <c r="G227" s="422" t="s">
        <v>218</v>
      </c>
      <c r="H227" s="363">
        <v>198</v>
      </c>
      <c r="I227" s="372">
        <v>0</v>
      </c>
      <c r="J227" s="372">
        <v>0</v>
      </c>
      <c r="K227" s="372">
        <v>0</v>
      </c>
      <c r="L227" s="372">
        <v>0</v>
      </c>
    </row>
    <row r="228" spans="1:12" ht="28.5" hidden="1" customHeight="1">
      <c r="A228" s="377">
        <v>3</v>
      </c>
      <c r="B228" s="375">
        <v>1</v>
      </c>
      <c r="C228" s="375">
        <v>5</v>
      </c>
      <c r="D228" s="375">
        <v>1</v>
      </c>
      <c r="E228" s="375">
        <v>1</v>
      </c>
      <c r="F228" s="374">
        <v>3</v>
      </c>
      <c r="G228" s="422" t="s">
        <v>217</v>
      </c>
      <c r="H228" s="363">
        <v>199</v>
      </c>
      <c r="I228" s="372">
        <v>0</v>
      </c>
      <c r="J228" s="372">
        <v>0</v>
      </c>
      <c r="K228" s="372">
        <v>0</v>
      </c>
      <c r="L228" s="372">
        <v>0</v>
      </c>
    </row>
    <row r="229" spans="1:12" s="476" customFormat="1" ht="41.25" hidden="1" customHeight="1">
      <c r="A229" s="414">
        <v>3</v>
      </c>
      <c r="B229" s="413">
        <v>2</v>
      </c>
      <c r="C229" s="413"/>
      <c r="D229" s="413"/>
      <c r="E229" s="413"/>
      <c r="F229" s="412"/>
      <c r="G229" s="411" t="s">
        <v>216</v>
      </c>
      <c r="H229" s="363">
        <v>200</v>
      </c>
      <c r="I229" s="380">
        <f>SUM(I230+I262)</f>
        <v>0</v>
      </c>
      <c r="J229" s="386">
        <f>SUM(J230+J262)</f>
        <v>0</v>
      </c>
      <c r="K229" s="385">
        <f>SUM(K230+K262)</f>
        <v>0</v>
      </c>
      <c r="L229" s="385">
        <f>SUM(L230+L262)</f>
        <v>0</v>
      </c>
    </row>
    <row r="230" spans="1:12" ht="26.25" hidden="1" customHeight="1">
      <c r="A230" s="383">
        <v>3</v>
      </c>
      <c r="B230" s="402">
        <v>2</v>
      </c>
      <c r="C230" s="408">
        <v>1</v>
      </c>
      <c r="D230" s="408"/>
      <c r="E230" s="408"/>
      <c r="F230" s="401"/>
      <c r="G230" s="397" t="s">
        <v>215</v>
      </c>
      <c r="H230" s="363">
        <v>201</v>
      </c>
      <c r="I230" s="400">
        <f>SUM(I231+I240+I244+I248+I252+I255+I258)</f>
        <v>0</v>
      </c>
      <c r="J230" s="421">
        <f>SUM(J231+J240+J244+J248+J252+J255+J258)</f>
        <v>0</v>
      </c>
      <c r="K230" s="398">
        <f>SUM(K231+K240+K244+K248+K252+K255+K258)</f>
        <v>0</v>
      </c>
      <c r="L230" s="398">
        <f>SUM(L231+L240+L244+L248+L252+L255+L258)</f>
        <v>0</v>
      </c>
    </row>
    <row r="231" spans="1:12" ht="15.75" hidden="1" customHeight="1">
      <c r="A231" s="376">
        <v>3</v>
      </c>
      <c r="B231" s="375">
        <v>2</v>
      </c>
      <c r="C231" s="375">
        <v>1</v>
      </c>
      <c r="D231" s="375">
        <v>1</v>
      </c>
      <c r="E231" s="375"/>
      <c r="F231" s="374"/>
      <c r="G231" s="373" t="s">
        <v>181</v>
      </c>
      <c r="H231" s="363">
        <v>202</v>
      </c>
      <c r="I231" s="400">
        <f>I232</f>
        <v>0</v>
      </c>
      <c r="J231" s="400">
        <f>J232</f>
        <v>0</v>
      </c>
      <c r="K231" s="400">
        <f>K232</f>
        <v>0</v>
      </c>
      <c r="L231" s="400">
        <f>L232</f>
        <v>0</v>
      </c>
    </row>
    <row r="232" spans="1:12" ht="12" hidden="1" customHeight="1">
      <c r="A232" s="376">
        <v>3</v>
      </c>
      <c r="B232" s="376">
        <v>2</v>
      </c>
      <c r="C232" s="375">
        <v>1</v>
      </c>
      <c r="D232" s="375">
        <v>1</v>
      </c>
      <c r="E232" s="375">
        <v>1</v>
      </c>
      <c r="F232" s="374"/>
      <c r="G232" s="373" t="s">
        <v>180</v>
      </c>
      <c r="H232" s="363">
        <v>203</v>
      </c>
      <c r="I232" s="380">
        <f>SUM(I233:I233)</f>
        <v>0</v>
      </c>
      <c r="J232" s="386">
        <f>SUM(J233:J233)</f>
        <v>0</v>
      </c>
      <c r="K232" s="385">
        <f>SUM(K233:K233)</f>
        <v>0</v>
      </c>
      <c r="L232" s="385">
        <f>SUM(L233:L233)</f>
        <v>0</v>
      </c>
    </row>
    <row r="233" spans="1:12" ht="14.25" hidden="1" customHeight="1">
      <c r="A233" s="383">
        <v>3</v>
      </c>
      <c r="B233" s="383">
        <v>2</v>
      </c>
      <c r="C233" s="408">
        <v>1</v>
      </c>
      <c r="D233" s="408">
        <v>1</v>
      </c>
      <c r="E233" s="408">
        <v>1</v>
      </c>
      <c r="F233" s="401">
        <v>1</v>
      </c>
      <c r="G233" s="397" t="s">
        <v>180</v>
      </c>
      <c r="H233" s="363">
        <v>204</v>
      </c>
      <c r="I233" s="372">
        <v>0</v>
      </c>
      <c r="J233" s="372">
        <v>0</v>
      </c>
      <c r="K233" s="372">
        <v>0</v>
      </c>
      <c r="L233" s="372">
        <v>0</v>
      </c>
    </row>
    <row r="234" spans="1:12" ht="14.25" hidden="1" customHeight="1">
      <c r="A234" s="383">
        <v>3</v>
      </c>
      <c r="B234" s="408">
        <v>2</v>
      </c>
      <c r="C234" s="408">
        <v>1</v>
      </c>
      <c r="D234" s="408">
        <v>1</v>
      </c>
      <c r="E234" s="408">
        <v>2</v>
      </c>
      <c r="F234" s="401"/>
      <c r="G234" s="397" t="s">
        <v>214</v>
      </c>
      <c r="H234" s="363">
        <v>205</v>
      </c>
      <c r="I234" s="380">
        <f>SUM(I235:I236)</f>
        <v>0</v>
      </c>
      <c r="J234" s="380">
        <f>SUM(J235:J236)</f>
        <v>0</v>
      </c>
      <c r="K234" s="380">
        <f>SUM(K235:K236)</f>
        <v>0</v>
      </c>
      <c r="L234" s="380">
        <f>SUM(L235:L236)</f>
        <v>0</v>
      </c>
    </row>
    <row r="235" spans="1:12" ht="14.25" hidden="1" customHeight="1">
      <c r="A235" s="383">
        <v>3</v>
      </c>
      <c r="B235" s="408">
        <v>2</v>
      </c>
      <c r="C235" s="408">
        <v>1</v>
      </c>
      <c r="D235" s="408">
        <v>1</v>
      </c>
      <c r="E235" s="408">
        <v>2</v>
      </c>
      <c r="F235" s="401">
        <v>1</v>
      </c>
      <c r="G235" s="397" t="s">
        <v>178</v>
      </c>
      <c r="H235" s="363">
        <v>206</v>
      </c>
      <c r="I235" s="372">
        <v>0</v>
      </c>
      <c r="J235" s="372">
        <v>0</v>
      </c>
      <c r="K235" s="372">
        <v>0</v>
      </c>
      <c r="L235" s="372">
        <v>0</v>
      </c>
    </row>
    <row r="236" spans="1:12" ht="14.25" hidden="1" customHeight="1">
      <c r="A236" s="383">
        <v>3</v>
      </c>
      <c r="B236" s="408">
        <v>2</v>
      </c>
      <c r="C236" s="408">
        <v>1</v>
      </c>
      <c r="D236" s="408">
        <v>1</v>
      </c>
      <c r="E236" s="408">
        <v>2</v>
      </c>
      <c r="F236" s="401">
        <v>2</v>
      </c>
      <c r="G236" s="397" t="s">
        <v>177</v>
      </c>
      <c r="H236" s="363">
        <v>207</v>
      </c>
      <c r="I236" s="372">
        <v>0</v>
      </c>
      <c r="J236" s="372">
        <v>0</v>
      </c>
      <c r="K236" s="372">
        <v>0</v>
      </c>
      <c r="L236" s="372">
        <v>0</v>
      </c>
    </row>
    <row r="237" spans="1:12" ht="14.25" hidden="1" customHeight="1">
      <c r="A237" s="383">
        <v>3</v>
      </c>
      <c r="B237" s="408">
        <v>2</v>
      </c>
      <c r="C237" s="408">
        <v>1</v>
      </c>
      <c r="D237" s="408">
        <v>1</v>
      </c>
      <c r="E237" s="408">
        <v>3</v>
      </c>
      <c r="F237" s="420"/>
      <c r="G237" s="397" t="s">
        <v>176</v>
      </c>
      <c r="H237" s="363">
        <v>208</v>
      </c>
      <c r="I237" s="380">
        <f>SUM(I238:I239)</f>
        <v>0</v>
      </c>
      <c r="J237" s="380">
        <f>SUM(J238:J239)</f>
        <v>0</v>
      </c>
      <c r="K237" s="380">
        <f>SUM(K238:K239)</f>
        <v>0</v>
      </c>
      <c r="L237" s="380">
        <f>SUM(L238:L239)</f>
        <v>0</v>
      </c>
    </row>
    <row r="238" spans="1:12" ht="14.25" hidden="1" customHeight="1">
      <c r="A238" s="383">
        <v>3</v>
      </c>
      <c r="B238" s="408">
        <v>2</v>
      </c>
      <c r="C238" s="408">
        <v>1</v>
      </c>
      <c r="D238" s="408">
        <v>1</v>
      </c>
      <c r="E238" s="408">
        <v>3</v>
      </c>
      <c r="F238" s="401">
        <v>1</v>
      </c>
      <c r="G238" s="397" t="s">
        <v>175</v>
      </c>
      <c r="H238" s="363">
        <v>209</v>
      </c>
      <c r="I238" s="372">
        <v>0</v>
      </c>
      <c r="J238" s="372">
        <v>0</v>
      </c>
      <c r="K238" s="372">
        <v>0</v>
      </c>
      <c r="L238" s="372">
        <v>0</v>
      </c>
    </row>
    <row r="239" spans="1:12" ht="14.25" hidden="1" customHeight="1">
      <c r="A239" s="383">
        <v>3</v>
      </c>
      <c r="B239" s="408">
        <v>2</v>
      </c>
      <c r="C239" s="408">
        <v>1</v>
      </c>
      <c r="D239" s="408">
        <v>1</v>
      </c>
      <c r="E239" s="408">
        <v>3</v>
      </c>
      <c r="F239" s="401">
        <v>2</v>
      </c>
      <c r="G239" s="397" t="s">
        <v>213</v>
      </c>
      <c r="H239" s="363">
        <v>210</v>
      </c>
      <c r="I239" s="372">
        <v>0</v>
      </c>
      <c r="J239" s="372">
        <v>0</v>
      </c>
      <c r="K239" s="372">
        <v>0</v>
      </c>
      <c r="L239" s="372">
        <v>0</v>
      </c>
    </row>
    <row r="240" spans="1:12" ht="27" hidden="1" customHeight="1">
      <c r="A240" s="376">
        <v>3</v>
      </c>
      <c r="B240" s="375">
        <v>2</v>
      </c>
      <c r="C240" s="375">
        <v>1</v>
      </c>
      <c r="D240" s="375">
        <v>2</v>
      </c>
      <c r="E240" s="375"/>
      <c r="F240" s="374"/>
      <c r="G240" s="373" t="s">
        <v>212</v>
      </c>
      <c r="H240" s="363">
        <v>211</v>
      </c>
      <c r="I240" s="380">
        <f>I241</f>
        <v>0</v>
      </c>
      <c r="J240" s="380">
        <f>J241</f>
        <v>0</v>
      </c>
      <c r="K240" s="380">
        <f>K241</f>
        <v>0</v>
      </c>
      <c r="L240" s="380">
        <f>L241</f>
        <v>0</v>
      </c>
    </row>
    <row r="241" spans="1:12" ht="14.25" hidden="1" customHeight="1">
      <c r="A241" s="376">
        <v>3</v>
      </c>
      <c r="B241" s="375">
        <v>2</v>
      </c>
      <c r="C241" s="375">
        <v>1</v>
      </c>
      <c r="D241" s="375">
        <v>2</v>
      </c>
      <c r="E241" s="375">
        <v>1</v>
      </c>
      <c r="F241" s="374"/>
      <c r="G241" s="373" t="s">
        <v>212</v>
      </c>
      <c r="H241" s="363">
        <v>212</v>
      </c>
      <c r="I241" s="380">
        <f>SUM(I242:I243)</f>
        <v>0</v>
      </c>
      <c r="J241" s="386">
        <f>SUM(J242:J243)</f>
        <v>0</v>
      </c>
      <c r="K241" s="385">
        <f>SUM(K242:K243)</f>
        <v>0</v>
      </c>
      <c r="L241" s="385">
        <f>SUM(L242:L243)</f>
        <v>0</v>
      </c>
    </row>
    <row r="242" spans="1:12" ht="27" hidden="1" customHeight="1">
      <c r="A242" s="383">
        <v>3</v>
      </c>
      <c r="B242" s="402">
        <v>2</v>
      </c>
      <c r="C242" s="408">
        <v>1</v>
      </c>
      <c r="D242" s="408">
        <v>2</v>
      </c>
      <c r="E242" s="408">
        <v>1</v>
      </c>
      <c r="F242" s="401">
        <v>1</v>
      </c>
      <c r="G242" s="397" t="s">
        <v>211</v>
      </c>
      <c r="H242" s="363">
        <v>213</v>
      </c>
      <c r="I242" s="372">
        <v>0</v>
      </c>
      <c r="J242" s="372">
        <v>0</v>
      </c>
      <c r="K242" s="372">
        <v>0</v>
      </c>
      <c r="L242" s="372">
        <v>0</v>
      </c>
    </row>
    <row r="243" spans="1:12" ht="25.5" hidden="1" customHeight="1">
      <c r="A243" s="376">
        <v>3</v>
      </c>
      <c r="B243" s="375">
        <v>2</v>
      </c>
      <c r="C243" s="375">
        <v>1</v>
      </c>
      <c r="D243" s="375">
        <v>2</v>
      </c>
      <c r="E243" s="375">
        <v>1</v>
      </c>
      <c r="F243" s="374">
        <v>2</v>
      </c>
      <c r="G243" s="373" t="s">
        <v>210</v>
      </c>
      <c r="H243" s="363">
        <v>214</v>
      </c>
      <c r="I243" s="372">
        <v>0</v>
      </c>
      <c r="J243" s="372">
        <v>0</v>
      </c>
      <c r="K243" s="372">
        <v>0</v>
      </c>
      <c r="L243" s="372">
        <v>0</v>
      </c>
    </row>
    <row r="244" spans="1:12" ht="26.25" hidden="1" customHeight="1">
      <c r="A244" s="393">
        <v>3</v>
      </c>
      <c r="B244" s="392">
        <v>2</v>
      </c>
      <c r="C244" s="392">
        <v>1</v>
      </c>
      <c r="D244" s="392">
        <v>3</v>
      </c>
      <c r="E244" s="392"/>
      <c r="F244" s="391"/>
      <c r="G244" s="418" t="s">
        <v>209</v>
      </c>
      <c r="H244" s="363">
        <v>215</v>
      </c>
      <c r="I244" s="390">
        <f>I245</f>
        <v>0</v>
      </c>
      <c r="J244" s="389">
        <f>J245</f>
        <v>0</v>
      </c>
      <c r="K244" s="388">
        <f>K245</f>
        <v>0</v>
      </c>
      <c r="L244" s="388">
        <f>L245</f>
        <v>0</v>
      </c>
    </row>
    <row r="245" spans="1:12" ht="29.25" hidden="1" customHeight="1">
      <c r="A245" s="376">
        <v>3</v>
      </c>
      <c r="B245" s="375">
        <v>2</v>
      </c>
      <c r="C245" s="375">
        <v>1</v>
      </c>
      <c r="D245" s="375">
        <v>3</v>
      </c>
      <c r="E245" s="375">
        <v>1</v>
      </c>
      <c r="F245" s="374"/>
      <c r="G245" s="418" t="s">
        <v>209</v>
      </c>
      <c r="H245" s="363">
        <v>216</v>
      </c>
      <c r="I245" s="380">
        <f>I246+I247</f>
        <v>0</v>
      </c>
      <c r="J245" s="380">
        <f>J246+J247</f>
        <v>0</v>
      </c>
      <c r="K245" s="380">
        <f>K246+K247</f>
        <v>0</v>
      </c>
      <c r="L245" s="380">
        <f>L246+L247</f>
        <v>0</v>
      </c>
    </row>
    <row r="246" spans="1:12" ht="30" hidden="1" customHeight="1">
      <c r="A246" s="376">
        <v>3</v>
      </c>
      <c r="B246" s="375">
        <v>2</v>
      </c>
      <c r="C246" s="375">
        <v>1</v>
      </c>
      <c r="D246" s="375">
        <v>3</v>
      </c>
      <c r="E246" s="375">
        <v>1</v>
      </c>
      <c r="F246" s="374">
        <v>1</v>
      </c>
      <c r="G246" s="373" t="s">
        <v>208</v>
      </c>
      <c r="H246" s="363">
        <v>217</v>
      </c>
      <c r="I246" s="372">
        <v>0</v>
      </c>
      <c r="J246" s="372">
        <v>0</v>
      </c>
      <c r="K246" s="372">
        <v>0</v>
      </c>
      <c r="L246" s="372">
        <v>0</v>
      </c>
    </row>
    <row r="247" spans="1:12" ht="27.75" hidden="1" customHeight="1">
      <c r="A247" s="376">
        <v>3</v>
      </c>
      <c r="B247" s="375">
        <v>2</v>
      </c>
      <c r="C247" s="375">
        <v>1</v>
      </c>
      <c r="D247" s="375">
        <v>3</v>
      </c>
      <c r="E247" s="375">
        <v>1</v>
      </c>
      <c r="F247" s="374">
        <v>2</v>
      </c>
      <c r="G247" s="373" t="s">
        <v>207</v>
      </c>
      <c r="H247" s="363">
        <v>218</v>
      </c>
      <c r="I247" s="379">
        <v>0</v>
      </c>
      <c r="J247" s="419">
        <v>0</v>
      </c>
      <c r="K247" s="379">
        <v>0</v>
      </c>
      <c r="L247" s="379">
        <v>0</v>
      </c>
    </row>
    <row r="248" spans="1:12" ht="12" hidden="1" customHeight="1">
      <c r="A248" s="376">
        <v>3</v>
      </c>
      <c r="B248" s="375">
        <v>2</v>
      </c>
      <c r="C248" s="375">
        <v>1</v>
      </c>
      <c r="D248" s="375">
        <v>4</v>
      </c>
      <c r="E248" s="375"/>
      <c r="F248" s="374"/>
      <c r="G248" s="373" t="s">
        <v>206</v>
      </c>
      <c r="H248" s="363">
        <v>219</v>
      </c>
      <c r="I248" s="380">
        <f>I249</f>
        <v>0</v>
      </c>
      <c r="J248" s="385">
        <f>J249</f>
        <v>0</v>
      </c>
      <c r="K248" s="380">
        <f>K249</f>
        <v>0</v>
      </c>
      <c r="L248" s="385">
        <f>L249</f>
        <v>0</v>
      </c>
    </row>
    <row r="249" spans="1:12" ht="14.25" hidden="1" customHeight="1">
      <c r="A249" s="393">
        <v>3</v>
      </c>
      <c r="B249" s="392">
        <v>2</v>
      </c>
      <c r="C249" s="392">
        <v>1</v>
      </c>
      <c r="D249" s="392">
        <v>4</v>
      </c>
      <c r="E249" s="392">
        <v>1</v>
      </c>
      <c r="F249" s="391"/>
      <c r="G249" s="418" t="s">
        <v>206</v>
      </c>
      <c r="H249" s="363">
        <v>220</v>
      </c>
      <c r="I249" s="390">
        <f>SUM(I250:I251)</f>
        <v>0</v>
      </c>
      <c r="J249" s="389">
        <f>SUM(J250:J251)</f>
        <v>0</v>
      </c>
      <c r="K249" s="388">
        <f>SUM(K250:K251)</f>
        <v>0</v>
      </c>
      <c r="L249" s="388">
        <f>SUM(L250:L251)</f>
        <v>0</v>
      </c>
    </row>
    <row r="250" spans="1:12" ht="25.5" hidden="1" customHeight="1">
      <c r="A250" s="376">
        <v>3</v>
      </c>
      <c r="B250" s="375">
        <v>2</v>
      </c>
      <c r="C250" s="375">
        <v>1</v>
      </c>
      <c r="D250" s="375">
        <v>4</v>
      </c>
      <c r="E250" s="375">
        <v>1</v>
      </c>
      <c r="F250" s="374">
        <v>1</v>
      </c>
      <c r="G250" s="373" t="s">
        <v>205</v>
      </c>
      <c r="H250" s="363">
        <v>221</v>
      </c>
      <c r="I250" s="372">
        <v>0</v>
      </c>
      <c r="J250" s="372">
        <v>0</v>
      </c>
      <c r="K250" s="372">
        <v>0</v>
      </c>
      <c r="L250" s="372">
        <v>0</v>
      </c>
    </row>
    <row r="251" spans="1:12" ht="18.75" hidden="1" customHeight="1">
      <c r="A251" s="376">
        <v>3</v>
      </c>
      <c r="B251" s="375">
        <v>2</v>
      </c>
      <c r="C251" s="375">
        <v>1</v>
      </c>
      <c r="D251" s="375">
        <v>4</v>
      </c>
      <c r="E251" s="375">
        <v>1</v>
      </c>
      <c r="F251" s="374">
        <v>2</v>
      </c>
      <c r="G251" s="373" t="s">
        <v>204</v>
      </c>
      <c r="H251" s="363">
        <v>222</v>
      </c>
      <c r="I251" s="372">
        <v>0</v>
      </c>
      <c r="J251" s="372">
        <v>0</v>
      </c>
      <c r="K251" s="372">
        <v>0</v>
      </c>
      <c r="L251" s="372">
        <v>0</v>
      </c>
    </row>
    <row r="252" spans="1:12" hidden="1">
      <c r="A252" s="376">
        <v>3</v>
      </c>
      <c r="B252" s="375">
        <v>2</v>
      </c>
      <c r="C252" s="375">
        <v>1</v>
      </c>
      <c r="D252" s="375">
        <v>5</v>
      </c>
      <c r="E252" s="375"/>
      <c r="F252" s="374"/>
      <c r="G252" s="373" t="s">
        <v>203</v>
      </c>
      <c r="H252" s="363">
        <v>223</v>
      </c>
      <c r="I252" s="380">
        <f t="shared" ref="I252:L253" si="24">I253</f>
        <v>0</v>
      </c>
      <c r="J252" s="386">
        <f t="shared" si="24"/>
        <v>0</v>
      </c>
      <c r="K252" s="385">
        <f t="shared" si="24"/>
        <v>0</v>
      </c>
      <c r="L252" s="385">
        <f t="shared" si="24"/>
        <v>0</v>
      </c>
    </row>
    <row r="253" spans="1:12" ht="16.5" hidden="1" customHeight="1">
      <c r="A253" s="376">
        <v>3</v>
      </c>
      <c r="B253" s="375">
        <v>2</v>
      </c>
      <c r="C253" s="375">
        <v>1</v>
      </c>
      <c r="D253" s="375">
        <v>5</v>
      </c>
      <c r="E253" s="375">
        <v>1</v>
      </c>
      <c r="F253" s="374"/>
      <c r="G253" s="373" t="s">
        <v>203</v>
      </c>
      <c r="H253" s="363">
        <v>224</v>
      </c>
      <c r="I253" s="385">
        <f t="shared" si="24"/>
        <v>0</v>
      </c>
      <c r="J253" s="386">
        <f t="shared" si="24"/>
        <v>0</v>
      </c>
      <c r="K253" s="385">
        <f t="shared" si="24"/>
        <v>0</v>
      </c>
      <c r="L253" s="385">
        <f t="shared" si="24"/>
        <v>0</v>
      </c>
    </row>
    <row r="254" spans="1:12" hidden="1">
      <c r="A254" s="402">
        <v>3</v>
      </c>
      <c r="B254" s="408">
        <v>2</v>
      </c>
      <c r="C254" s="408">
        <v>1</v>
      </c>
      <c r="D254" s="408">
        <v>5</v>
      </c>
      <c r="E254" s="408">
        <v>1</v>
      </c>
      <c r="F254" s="401">
        <v>1</v>
      </c>
      <c r="G254" s="373" t="s">
        <v>203</v>
      </c>
      <c r="H254" s="363">
        <v>225</v>
      </c>
      <c r="I254" s="379">
        <v>0</v>
      </c>
      <c r="J254" s="379">
        <v>0</v>
      </c>
      <c r="K254" s="379">
        <v>0</v>
      </c>
      <c r="L254" s="379">
        <v>0</v>
      </c>
    </row>
    <row r="255" spans="1:12" hidden="1">
      <c r="A255" s="376">
        <v>3</v>
      </c>
      <c r="B255" s="375">
        <v>2</v>
      </c>
      <c r="C255" s="375">
        <v>1</v>
      </c>
      <c r="D255" s="375">
        <v>6</v>
      </c>
      <c r="E255" s="375"/>
      <c r="F255" s="374"/>
      <c r="G255" s="373" t="s">
        <v>163</v>
      </c>
      <c r="H255" s="363">
        <v>226</v>
      </c>
      <c r="I255" s="380">
        <f t="shared" ref="I255:L256" si="25">I256</f>
        <v>0</v>
      </c>
      <c r="J255" s="386">
        <f t="shared" si="25"/>
        <v>0</v>
      </c>
      <c r="K255" s="385">
        <f t="shared" si="25"/>
        <v>0</v>
      </c>
      <c r="L255" s="385">
        <f t="shared" si="25"/>
        <v>0</v>
      </c>
    </row>
    <row r="256" spans="1:12" hidden="1">
      <c r="A256" s="376">
        <v>3</v>
      </c>
      <c r="B256" s="376">
        <v>2</v>
      </c>
      <c r="C256" s="375">
        <v>1</v>
      </c>
      <c r="D256" s="375">
        <v>6</v>
      </c>
      <c r="E256" s="375">
        <v>1</v>
      </c>
      <c r="F256" s="374"/>
      <c r="G256" s="373" t="s">
        <v>163</v>
      </c>
      <c r="H256" s="363">
        <v>227</v>
      </c>
      <c r="I256" s="380">
        <f t="shared" si="25"/>
        <v>0</v>
      </c>
      <c r="J256" s="386">
        <f t="shared" si="25"/>
        <v>0</v>
      </c>
      <c r="K256" s="385">
        <f t="shared" si="25"/>
        <v>0</v>
      </c>
      <c r="L256" s="385">
        <f t="shared" si="25"/>
        <v>0</v>
      </c>
    </row>
    <row r="257" spans="1:12" ht="15.75" hidden="1" customHeight="1">
      <c r="A257" s="393">
        <v>3</v>
      </c>
      <c r="B257" s="393">
        <v>2</v>
      </c>
      <c r="C257" s="375">
        <v>1</v>
      </c>
      <c r="D257" s="375">
        <v>6</v>
      </c>
      <c r="E257" s="375">
        <v>1</v>
      </c>
      <c r="F257" s="374">
        <v>1</v>
      </c>
      <c r="G257" s="373" t="s">
        <v>163</v>
      </c>
      <c r="H257" s="363">
        <v>228</v>
      </c>
      <c r="I257" s="379">
        <v>0</v>
      </c>
      <c r="J257" s="379">
        <v>0</v>
      </c>
      <c r="K257" s="379">
        <v>0</v>
      </c>
      <c r="L257" s="379">
        <v>0</v>
      </c>
    </row>
    <row r="258" spans="1:12" ht="13.5" hidden="1" customHeight="1">
      <c r="A258" s="376">
        <v>3</v>
      </c>
      <c r="B258" s="376">
        <v>2</v>
      </c>
      <c r="C258" s="375">
        <v>1</v>
      </c>
      <c r="D258" s="375">
        <v>7</v>
      </c>
      <c r="E258" s="375"/>
      <c r="F258" s="374"/>
      <c r="G258" s="373" t="s">
        <v>191</v>
      </c>
      <c r="H258" s="363">
        <v>229</v>
      </c>
      <c r="I258" s="380">
        <f>I259</f>
        <v>0</v>
      </c>
      <c r="J258" s="386">
        <f>J259</f>
        <v>0</v>
      </c>
      <c r="K258" s="385">
        <f>K259</f>
        <v>0</v>
      </c>
      <c r="L258" s="385">
        <f>L259</f>
        <v>0</v>
      </c>
    </row>
    <row r="259" spans="1:12" hidden="1">
      <c r="A259" s="376">
        <v>3</v>
      </c>
      <c r="B259" s="375">
        <v>2</v>
      </c>
      <c r="C259" s="375">
        <v>1</v>
      </c>
      <c r="D259" s="375">
        <v>7</v>
      </c>
      <c r="E259" s="375">
        <v>1</v>
      </c>
      <c r="F259" s="374"/>
      <c r="G259" s="373" t="s">
        <v>191</v>
      </c>
      <c r="H259" s="363">
        <v>230</v>
      </c>
      <c r="I259" s="380">
        <f>I260+I261</f>
        <v>0</v>
      </c>
      <c r="J259" s="380">
        <f>J260+J261</f>
        <v>0</v>
      </c>
      <c r="K259" s="380">
        <f>K260+K261</f>
        <v>0</v>
      </c>
      <c r="L259" s="380">
        <f>L260+L261</f>
        <v>0</v>
      </c>
    </row>
    <row r="260" spans="1:12" ht="27" hidden="1" customHeight="1">
      <c r="A260" s="376">
        <v>3</v>
      </c>
      <c r="B260" s="375">
        <v>2</v>
      </c>
      <c r="C260" s="375">
        <v>1</v>
      </c>
      <c r="D260" s="375">
        <v>7</v>
      </c>
      <c r="E260" s="375">
        <v>1</v>
      </c>
      <c r="F260" s="374">
        <v>1</v>
      </c>
      <c r="G260" s="373" t="s">
        <v>190</v>
      </c>
      <c r="H260" s="363">
        <v>231</v>
      </c>
      <c r="I260" s="409">
        <v>0</v>
      </c>
      <c r="J260" s="372">
        <v>0</v>
      </c>
      <c r="K260" s="372">
        <v>0</v>
      </c>
      <c r="L260" s="372">
        <v>0</v>
      </c>
    </row>
    <row r="261" spans="1:12" ht="24.75" hidden="1" customHeight="1">
      <c r="A261" s="376">
        <v>3</v>
      </c>
      <c r="B261" s="375">
        <v>2</v>
      </c>
      <c r="C261" s="375">
        <v>1</v>
      </c>
      <c r="D261" s="375">
        <v>7</v>
      </c>
      <c r="E261" s="375">
        <v>1</v>
      </c>
      <c r="F261" s="374">
        <v>2</v>
      </c>
      <c r="G261" s="373" t="s">
        <v>189</v>
      </c>
      <c r="H261" s="363">
        <v>232</v>
      </c>
      <c r="I261" s="372">
        <v>0</v>
      </c>
      <c r="J261" s="372">
        <v>0</v>
      </c>
      <c r="K261" s="372">
        <v>0</v>
      </c>
      <c r="L261" s="372">
        <v>0</v>
      </c>
    </row>
    <row r="262" spans="1:12" ht="38.25" hidden="1" customHeight="1">
      <c r="A262" s="376">
        <v>3</v>
      </c>
      <c r="B262" s="375">
        <v>2</v>
      </c>
      <c r="C262" s="375">
        <v>2</v>
      </c>
      <c r="D262" s="417"/>
      <c r="E262" s="417"/>
      <c r="F262" s="416"/>
      <c r="G262" s="373" t="s">
        <v>202</v>
      </c>
      <c r="H262" s="363">
        <v>233</v>
      </c>
      <c r="I262" s="380">
        <f>SUM(I263+I272+I276+I280+I284+I287+I290)</f>
        <v>0</v>
      </c>
      <c r="J262" s="386">
        <f>SUM(J263+J272+J276+J280+J284+J287+J290)</f>
        <v>0</v>
      </c>
      <c r="K262" s="385">
        <f>SUM(K263+K272+K276+K280+K284+K287+K290)</f>
        <v>0</v>
      </c>
      <c r="L262" s="385">
        <f>SUM(L263+L272+L276+L280+L284+L287+L290)</f>
        <v>0</v>
      </c>
    </row>
    <row r="263" spans="1:12" hidden="1">
      <c r="A263" s="376">
        <v>3</v>
      </c>
      <c r="B263" s="375">
        <v>2</v>
      </c>
      <c r="C263" s="375">
        <v>2</v>
      </c>
      <c r="D263" s="375">
        <v>1</v>
      </c>
      <c r="E263" s="375"/>
      <c r="F263" s="374"/>
      <c r="G263" s="373" t="s">
        <v>186</v>
      </c>
      <c r="H263" s="363">
        <v>234</v>
      </c>
      <c r="I263" s="380">
        <f>I264</f>
        <v>0</v>
      </c>
      <c r="J263" s="380">
        <f>J264</f>
        <v>0</v>
      </c>
      <c r="K263" s="380">
        <f>K264</f>
        <v>0</v>
      </c>
      <c r="L263" s="380">
        <f>L264</f>
        <v>0</v>
      </c>
    </row>
    <row r="264" spans="1:12" hidden="1">
      <c r="A264" s="377">
        <v>3</v>
      </c>
      <c r="B264" s="376">
        <v>2</v>
      </c>
      <c r="C264" s="375">
        <v>2</v>
      </c>
      <c r="D264" s="375">
        <v>1</v>
      </c>
      <c r="E264" s="375">
        <v>1</v>
      </c>
      <c r="F264" s="374"/>
      <c r="G264" s="373" t="s">
        <v>180</v>
      </c>
      <c r="H264" s="363">
        <v>235</v>
      </c>
      <c r="I264" s="380">
        <f>SUM(I265)</f>
        <v>0</v>
      </c>
      <c r="J264" s="380">
        <f>SUM(J265)</f>
        <v>0</v>
      </c>
      <c r="K264" s="380">
        <f>SUM(K265)</f>
        <v>0</v>
      </c>
      <c r="L264" s="380">
        <f>SUM(L265)</f>
        <v>0</v>
      </c>
    </row>
    <row r="265" spans="1:12" hidden="1">
      <c r="A265" s="377">
        <v>3</v>
      </c>
      <c r="B265" s="376">
        <v>2</v>
      </c>
      <c r="C265" s="375">
        <v>2</v>
      </c>
      <c r="D265" s="375">
        <v>1</v>
      </c>
      <c r="E265" s="375">
        <v>1</v>
      </c>
      <c r="F265" s="374">
        <v>1</v>
      </c>
      <c r="G265" s="373" t="s">
        <v>180</v>
      </c>
      <c r="H265" s="363">
        <v>236</v>
      </c>
      <c r="I265" s="372">
        <v>0</v>
      </c>
      <c r="J265" s="372">
        <v>0</v>
      </c>
      <c r="K265" s="372">
        <v>0</v>
      </c>
      <c r="L265" s="372">
        <v>0</v>
      </c>
    </row>
    <row r="266" spans="1:12" ht="15" hidden="1" customHeight="1">
      <c r="A266" s="377">
        <v>3</v>
      </c>
      <c r="B266" s="376">
        <v>2</v>
      </c>
      <c r="C266" s="375">
        <v>2</v>
      </c>
      <c r="D266" s="375">
        <v>1</v>
      </c>
      <c r="E266" s="375">
        <v>2</v>
      </c>
      <c r="F266" s="374"/>
      <c r="G266" s="373" t="s">
        <v>179</v>
      </c>
      <c r="H266" s="363">
        <v>237</v>
      </c>
      <c r="I266" s="380">
        <f>SUM(I267:I268)</f>
        <v>0</v>
      </c>
      <c r="J266" s="380">
        <f>SUM(J267:J268)</f>
        <v>0</v>
      </c>
      <c r="K266" s="380">
        <f>SUM(K267:K268)</f>
        <v>0</v>
      </c>
      <c r="L266" s="380">
        <f>SUM(L267:L268)</f>
        <v>0</v>
      </c>
    </row>
    <row r="267" spans="1:12" ht="15" hidden="1" customHeight="1">
      <c r="A267" s="377">
        <v>3</v>
      </c>
      <c r="B267" s="376">
        <v>2</v>
      </c>
      <c r="C267" s="375">
        <v>2</v>
      </c>
      <c r="D267" s="375">
        <v>1</v>
      </c>
      <c r="E267" s="375">
        <v>2</v>
      </c>
      <c r="F267" s="374">
        <v>1</v>
      </c>
      <c r="G267" s="373" t="s">
        <v>178</v>
      </c>
      <c r="H267" s="363">
        <v>238</v>
      </c>
      <c r="I267" s="372">
        <v>0</v>
      </c>
      <c r="J267" s="409">
        <v>0</v>
      </c>
      <c r="K267" s="372">
        <v>0</v>
      </c>
      <c r="L267" s="372">
        <v>0</v>
      </c>
    </row>
    <row r="268" spans="1:12" ht="15" hidden="1" customHeight="1">
      <c r="A268" s="377">
        <v>3</v>
      </c>
      <c r="B268" s="376">
        <v>2</v>
      </c>
      <c r="C268" s="375">
        <v>2</v>
      </c>
      <c r="D268" s="375">
        <v>1</v>
      </c>
      <c r="E268" s="375">
        <v>2</v>
      </c>
      <c r="F268" s="374">
        <v>2</v>
      </c>
      <c r="G268" s="373" t="s">
        <v>177</v>
      </c>
      <c r="H268" s="363">
        <v>239</v>
      </c>
      <c r="I268" s="372">
        <v>0</v>
      </c>
      <c r="J268" s="409">
        <v>0</v>
      </c>
      <c r="K268" s="372">
        <v>0</v>
      </c>
      <c r="L268" s="372">
        <v>0</v>
      </c>
    </row>
    <row r="269" spans="1:12" ht="15" hidden="1" customHeight="1">
      <c r="A269" s="377">
        <v>3</v>
      </c>
      <c r="B269" s="376">
        <v>2</v>
      </c>
      <c r="C269" s="375">
        <v>2</v>
      </c>
      <c r="D269" s="375">
        <v>1</v>
      </c>
      <c r="E269" s="375">
        <v>3</v>
      </c>
      <c r="F269" s="374"/>
      <c r="G269" s="373" t="s">
        <v>176</v>
      </c>
      <c r="H269" s="363">
        <v>240</v>
      </c>
      <c r="I269" s="380">
        <f>SUM(I270:I271)</f>
        <v>0</v>
      </c>
      <c r="J269" s="380">
        <f>SUM(J270:J271)</f>
        <v>0</v>
      </c>
      <c r="K269" s="380">
        <f>SUM(K270:K271)</f>
        <v>0</v>
      </c>
      <c r="L269" s="380">
        <f>SUM(L270:L271)</f>
        <v>0</v>
      </c>
    </row>
    <row r="270" spans="1:12" ht="15" hidden="1" customHeight="1">
      <c r="A270" s="377">
        <v>3</v>
      </c>
      <c r="B270" s="376">
        <v>2</v>
      </c>
      <c r="C270" s="375">
        <v>2</v>
      </c>
      <c r="D270" s="375">
        <v>1</v>
      </c>
      <c r="E270" s="375">
        <v>3</v>
      </c>
      <c r="F270" s="374">
        <v>1</v>
      </c>
      <c r="G270" s="373" t="s">
        <v>175</v>
      </c>
      <c r="H270" s="363">
        <v>241</v>
      </c>
      <c r="I270" s="372">
        <v>0</v>
      </c>
      <c r="J270" s="409">
        <v>0</v>
      </c>
      <c r="K270" s="372">
        <v>0</v>
      </c>
      <c r="L270" s="372">
        <v>0</v>
      </c>
    </row>
    <row r="271" spans="1:12" ht="15" hidden="1" customHeight="1">
      <c r="A271" s="377">
        <v>3</v>
      </c>
      <c r="B271" s="376">
        <v>2</v>
      </c>
      <c r="C271" s="375">
        <v>2</v>
      </c>
      <c r="D271" s="375">
        <v>1</v>
      </c>
      <c r="E271" s="375">
        <v>3</v>
      </c>
      <c r="F271" s="374">
        <v>2</v>
      </c>
      <c r="G271" s="373" t="s">
        <v>174</v>
      </c>
      <c r="H271" s="363">
        <v>242</v>
      </c>
      <c r="I271" s="372">
        <v>0</v>
      </c>
      <c r="J271" s="409">
        <v>0</v>
      </c>
      <c r="K271" s="372">
        <v>0</v>
      </c>
      <c r="L271" s="372">
        <v>0</v>
      </c>
    </row>
    <row r="272" spans="1:12" ht="25.5" hidden="1" customHeight="1">
      <c r="A272" s="377">
        <v>3</v>
      </c>
      <c r="B272" s="376">
        <v>2</v>
      </c>
      <c r="C272" s="375">
        <v>2</v>
      </c>
      <c r="D272" s="375">
        <v>2</v>
      </c>
      <c r="E272" s="375"/>
      <c r="F272" s="374"/>
      <c r="G272" s="373" t="s">
        <v>201</v>
      </c>
      <c r="H272" s="363">
        <v>243</v>
      </c>
      <c r="I272" s="380">
        <f>I273</f>
        <v>0</v>
      </c>
      <c r="J272" s="385">
        <f>J273</f>
        <v>0</v>
      </c>
      <c r="K272" s="380">
        <f>K273</f>
        <v>0</v>
      </c>
      <c r="L272" s="385">
        <f>L273</f>
        <v>0</v>
      </c>
    </row>
    <row r="273" spans="1:12" ht="20.25" hidden="1" customHeight="1">
      <c r="A273" s="376">
        <v>3</v>
      </c>
      <c r="B273" s="375">
        <v>2</v>
      </c>
      <c r="C273" s="392">
        <v>2</v>
      </c>
      <c r="D273" s="392">
        <v>2</v>
      </c>
      <c r="E273" s="392">
        <v>1</v>
      </c>
      <c r="F273" s="391"/>
      <c r="G273" s="373" t="s">
        <v>201</v>
      </c>
      <c r="H273" s="363">
        <v>244</v>
      </c>
      <c r="I273" s="390">
        <f>SUM(I274:I275)</f>
        <v>0</v>
      </c>
      <c r="J273" s="389">
        <f>SUM(J274:J275)</f>
        <v>0</v>
      </c>
      <c r="K273" s="388">
        <f>SUM(K274:K275)</f>
        <v>0</v>
      </c>
      <c r="L273" s="388">
        <f>SUM(L274:L275)</f>
        <v>0</v>
      </c>
    </row>
    <row r="274" spans="1:12" ht="25.5" hidden="1" customHeight="1">
      <c r="A274" s="376">
        <v>3</v>
      </c>
      <c r="B274" s="375">
        <v>2</v>
      </c>
      <c r="C274" s="375">
        <v>2</v>
      </c>
      <c r="D274" s="375">
        <v>2</v>
      </c>
      <c r="E274" s="375">
        <v>1</v>
      </c>
      <c r="F274" s="374">
        <v>1</v>
      </c>
      <c r="G274" s="373" t="s">
        <v>200</v>
      </c>
      <c r="H274" s="363">
        <v>245</v>
      </c>
      <c r="I274" s="372">
        <v>0</v>
      </c>
      <c r="J274" s="372">
        <v>0</v>
      </c>
      <c r="K274" s="372">
        <v>0</v>
      </c>
      <c r="L274" s="372">
        <v>0</v>
      </c>
    </row>
    <row r="275" spans="1:12" ht="25.5" hidden="1" customHeight="1">
      <c r="A275" s="376">
        <v>3</v>
      </c>
      <c r="B275" s="375">
        <v>2</v>
      </c>
      <c r="C275" s="375">
        <v>2</v>
      </c>
      <c r="D275" s="375">
        <v>2</v>
      </c>
      <c r="E275" s="375">
        <v>1</v>
      </c>
      <c r="F275" s="374">
        <v>2</v>
      </c>
      <c r="G275" s="377" t="s">
        <v>199</v>
      </c>
      <c r="H275" s="363">
        <v>246</v>
      </c>
      <c r="I275" s="372">
        <v>0</v>
      </c>
      <c r="J275" s="372">
        <v>0</v>
      </c>
      <c r="K275" s="372">
        <v>0</v>
      </c>
      <c r="L275" s="372">
        <v>0</v>
      </c>
    </row>
    <row r="276" spans="1:12" ht="25.5" hidden="1" customHeight="1">
      <c r="A276" s="376">
        <v>3</v>
      </c>
      <c r="B276" s="375">
        <v>2</v>
      </c>
      <c r="C276" s="375">
        <v>2</v>
      </c>
      <c r="D276" s="375">
        <v>3</v>
      </c>
      <c r="E276" s="375"/>
      <c r="F276" s="374"/>
      <c r="G276" s="373" t="s">
        <v>198</v>
      </c>
      <c r="H276" s="363">
        <v>247</v>
      </c>
      <c r="I276" s="380">
        <f>I277</f>
        <v>0</v>
      </c>
      <c r="J276" s="386">
        <f>J277</f>
        <v>0</v>
      </c>
      <c r="K276" s="385">
        <f>K277</f>
        <v>0</v>
      </c>
      <c r="L276" s="385">
        <f>L277</f>
        <v>0</v>
      </c>
    </row>
    <row r="277" spans="1:12" ht="30" hidden="1" customHeight="1">
      <c r="A277" s="393">
        <v>3</v>
      </c>
      <c r="B277" s="375">
        <v>2</v>
      </c>
      <c r="C277" s="375">
        <v>2</v>
      </c>
      <c r="D277" s="375">
        <v>3</v>
      </c>
      <c r="E277" s="375">
        <v>1</v>
      </c>
      <c r="F277" s="374"/>
      <c r="G277" s="373" t="s">
        <v>198</v>
      </c>
      <c r="H277" s="363">
        <v>248</v>
      </c>
      <c r="I277" s="380">
        <f>I278+I279</f>
        <v>0</v>
      </c>
      <c r="J277" s="380">
        <f>J278+J279</f>
        <v>0</v>
      </c>
      <c r="K277" s="380">
        <f>K278+K279</f>
        <v>0</v>
      </c>
      <c r="L277" s="380">
        <f>L278+L279</f>
        <v>0</v>
      </c>
    </row>
    <row r="278" spans="1:12" ht="31.5" hidden="1" customHeight="1">
      <c r="A278" s="393">
        <v>3</v>
      </c>
      <c r="B278" s="375">
        <v>2</v>
      </c>
      <c r="C278" s="375">
        <v>2</v>
      </c>
      <c r="D278" s="375">
        <v>3</v>
      </c>
      <c r="E278" s="375">
        <v>1</v>
      </c>
      <c r="F278" s="374">
        <v>1</v>
      </c>
      <c r="G278" s="373" t="s">
        <v>197</v>
      </c>
      <c r="H278" s="363">
        <v>249</v>
      </c>
      <c r="I278" s="372">
        <v>0</v>
      </c>
      <c r="J278" s="372">
        <v>0</v>
      </c>
      <c r="K278" s="372">
        <v>0</v>
      </c>
      <c r="L278" s="372">
        <v>0</v>
      </c>
    </row>
    <row r="279" spans="1:12" ht="25.5" hidden="1" customHeight="1">
      <c r="A279" s="393">
        <v>3</v>
      </c>
      <c r="B279" s="375">
        <v>2</v>
      </c>
      <c r="C279" s="375">
        <v>2</v>
      </c>
      <c r="D279" s="375">
        <v>3</v>
      </c>
      <c r="E279" s="375">
        <v>1</v>
      </c>
      <c r="F279" s="374">
        <v>2</v>
      </c>
      <c r="G279" s="373" t="s">
        <v>196</v>
      </c>
      <c r="H279" s="363">
        <v>250</v>
      </c>
      <c r="I279" s="372">
        <v>0</v>
      </c>
      <c r="J279" s="372">
        <v>0</v>
      </c>
      <c r="K279" s="372">
        <v>0</v>
      </c>
      <c r="L279" s="372">
        <v>0</v>
      </c>
    </row>
    <row r="280" spans="1:12" ht="22.5" hidden="1" customHeight="1">
      <c r="A280" s="376">
        <v>3</v>
      </c>
      <c r="B280" s="375">
        <v>2</v>
      </c>
      <c r="C280" s="375">
        <v>2</v>
      </c>
      <c r="D280" s="375">
        <v>4</v>
      </c>
      <c r="E280" s="375"/>
      <c r="F280" s="374"/>
      <c r="G280" s="373" t="s">
        <v>195</v>
      </c>
      <c r="H280" s="363">
        <v>251</v>
      </c>
      <c r="I280" s="380">
        <f>I281</f>
        <v>0</v>
      </c>
      <c r="J280" s="386">
        <f>J281</f>
        <v>0</v>
      </c>
      <c r="K280" s="385">
        <f>K281</f>
        <v>0</v>
      </c>
      <c r="L280" s="385">
        <f>L281</f>
        <v>0</v>
      </c>
    </row>
    <row r="281" spans="1:12" hidden="1">
      <c r="A281" s="376">
        <v>3</v>
      </c>
      <c r="B281" s="375">
        <v>2</v>
      </c>
      <c r="C281" s="375">
        <v>2</v>
      </c>
      <c r="D281" s="375">
        <v>4</v>
      </c>
      <c r="E281" s="375">
        <v>1</v>
      </c>
      <c r="F281" s="374"/>
      <c r="G281" s="373" t="s">
        <v>195</v>
      </c>
      <c r="H281" s="363">
        <v>252</v>
      </c>
      <c r="I281" s="380">
        <f>SUM(I282:I283)</f>
        <v>0</v>
      </c>
      <c r="J281" s="386">
        <f>SUM(J282:J283)</f>
        <v>0</v>
      </c>
      <c r="K281" s="385">
        <f>SUM(K282:K283)</f>
        <v>0</v>
      </c>
      <c r="L281" s="385">
        <f>SUM(L282:L283)</f>
        <v>0</v>
      </c>
    </row>
    <row r="282" spans="1:12" ht="30.75" hidden="1" customHeight="1">
      <c r="A282" s="376">
        <v>3</v>
      </c>
      <c r="B282" s="375">
        <v>2</v>
      </c>
      <c r="C282" s="375">
        <v>2</v>
      </c>
      <c r="D282" s="375">
        <v>4</v>
      </c>
      <c r="E282" s="375">
        <v>1</v>
      </c>
      <c r="F282" s="374">
        <v>1</v>
      </c>
      <c r="G282" s="373" t="s">
        <v>194</v>
      </c>
      <c r="H282" s="363">
        <v>253</v>
      </c>
      <c r="I282" s="372">
        <v>0</v>
      </c>
      <c r="J282" s="372">
        <v>0</v>
      </c>
      <c r="K282" s="372">
        <v>0</v>
      </c>
      <c r="L282" s="372">
        <v>0</v>
      </c>
    </row>
    <row r="283" spans="1:12" ht="27.75" hidden="1" customHeight="1">
      <c r="A283" s="393">
        <v>3</v>
      </c>
      <c r="B283" s="392">
        <v>2</v>
      </c>
      <c r="C283" s="392">
        <v>2</v>
      </c>
      <c r="D283" s="392">
        <v>4</v>
      </c>
      <c r="E283" s="392">
        <v>1</v>
      </c>
      <c r="F283" s="391">
        <v>2</v>
      </c>
      <c r="G283" s="377" t="s">
        <v>193</v>
      </c>
      <c r="H283" s="363">
        <v>254</v>
      </c>
      <c r="I283" s="372">
        <v>0</v>
      </c>
      <c r="J283" s="372">
        <v>0</v>
      </c>
      <c r="K283" s="372">
        <v>0</v>
      </c>
      <c r="L283" s="372">
        <v>0</v>
      </c>
    </row>
    <row r="284" spans="1:12" ht="14.25" hidden="1" customHeight="1">
      <c r="A284" s="376">
        <v>3</v>
      </c>
      <c r="B284" s="375">
        <v>2</v>
      </c>
      <c r="C284" s="375">
        <v>2</v>
      </c>
      <c r="D284" s="375">
        <v>5</v>
      </c>
      <c r="E284" s="375"/>
      <c r="F284" s="374"/>
      <c r="G284" s="373" t="s">
        <v>192</v>
      </c>
      <c r="H284" s="363">
        <v>255</v>
      </c>
      <c r="I284" s="380">
        <f t="shared" ref="I284:L285" si="26">I285</f>
        <v>0</v>
      </c>
      <c r="J284" s="386">
        <f t="shared" si="26"/>
        <v>0</v>
      </c>
      <c r="K284" s="385">
        <f t="shared" si="26"/>
        <v>0</v>
      </c>
      <c r="L284" s="385">
        <f t="shared" si="26"/>
        <v>0</v>
      </c>
    </row>
    <row r="285" spans="1:12" ht="15.75" hidden="1" customHeight="1">
      <c r="A285" s="376">
        <v>3</v>
      </c>
      <c r="B285" s="375">
        <v>2</v>
      </c>
      <c r="C285" s="375">
        <v>2</v>
      </c>
      <c r="D285" s="375">
        <v>5</v>
      </c>
      <c r="E285" s="375">
        <v>1</v>
      </c>
      <c r="F285" s="374"/>
      <c r="G285" s="373" t="s">
        <v>192</v>
      </c>
      <c r="H285" s="363">
        <v>256</v>
      </c>
      <c r="I285" s="380">
        <f t="shared" si="26"/>
        <v>0</v>
      </c>
      <c r="J285" s="386">
        <f t="shared" si="26"/>
        <v>0</v>
      </c>
      <c r="K285" s="385">
        <f t="shared" si="26"/>
        <v>0</v>
      </c>
      <c r="L285" s="385">
        <f t="shared" si="26"/>
        <v>0</v>
      </c>
    </row>
    <row r="286" spans="1:12" ht="15.75" hidden="1" customHeight="1">
      <c r="A286" s="376">
        <v>3</v>
      </c>
      <c r="B286" s="375">
        <v>2</v>
      </c>
      <c r="C286" s="375">
        <v>2</v>
      </c>
      <c r="D286" s="375">
        <v>5</v>
      </c>
      <c r="E286" s="375">
        <v>1</v>
      </c>
      <c r="F286" s="374">
        <v>1</v>
      </c>
      <c r="G286" s="373" t="s">
        <v>192</v>
      </c>
      <c r="H286" s="363">
        <v>257</v>
      </c>
      <c r="I286" s="372">
        <v>0</v>
      </c>
      <c r="J286" s="372">
        <v>0</v>
      </c>
      <c r="K286" s="372">
        <v>0</v>
      </c>
      <c r="L286" s="372">
        <v>0</v>
      </c>
    </row>
    <row r="287" spans="1:12" ht="14.25" hidden="1" customHeight="1">
      <c r="A287" s="376">
        <v>3</v>
      </c>
      <c r="B287" s="375">
        <v>2</v>
      </c>
      <c r="C287" s="375">
        <v>2</v>
      </c>
      <c r="D287" s="375">
        <v>6</v>
      </c>
      <c r="E287" s="375"/>
      <c r="F287" s="374"/>
      <c r="G287" s="373" t="s">
        <v>163</v>
      </c>
      <c r="H287" s="363">
        <v>258</v>
      </c>
      <c r="I287" s="380">
        <f t="shared" ref="I287:L288" si="27">I288</f>
        <v>0</v>
      </c>
      <c r="J287" s="406">
        <f t="shared" si="27"/>
        <v>0</v>
      </c>
      <c r="K287" s="385">
        <f t="shared" si="27"/>
        <v>0</v>
      </c>
      <c r="L287" s="385">
        <f t="shared" si="27"/>
        <v>0</v>
      </c>
    </row>
    <row r="288" spans="1:12" ht="15" hidden="1" customHeight="1">
      <c r="A288" s="376">
        <v>3</v>
      </c>
      <c r="B288" s="375">
        <v>2</v>
      </c>
      <c r="C288" s="375">
        <v>2</v>
      </c>
      <c r="D288" s="375">
        <v>6</v>
      </c>
      <c r="E288" s="375">
        <v>1</v>
      </c>
      <c r="F288" s="374"/>
      <c r="G288" s="373" t="s">
        <v>163</v>
      </c>
      <c r="H288" s="363">
        <v>259</v>
      </c>
      <c r="I288" s="380">
        <f t="shared" si="27"/>
        <v>0</v>
      </c>
      <c r="J288" s="406">
        <f t="shared" si="27"/>
        <v>0</v>
      </c>
      <c r="K288" s="385">
        <f t="shared" si="27"/>
        <v>0</v>
      </c>
      <c r="L288" s="385">
        <f t="shared" si="27"/>
        <v>0</v>
      </c>
    </row>
    <row r="289" spans="1:12" ht="15" hidden="1" customHeight="1">
      <c r="A289" s="376">
        <v>3</v>
      </c>
      <c r="B289" s="408">
        <v>2</v>
      </c>
      <c r="C289" s="408">
        <v>2</v>
      </c>
      <c r="D289" s="375">
        <v>6</v>
      </c>
      <c r="E289" s="408">
        <v>1</v>
      </c>
      <c r="F289" s="401">
        <v>1</v>
      </c>
      <c r="G289" s="397" t="s">
        <v>163</v>
      </c>
      <c r="H289" s="363">
        <v>260</v>
      </c>
      <c r="I289" s="372">
        <v>0</v>
      </c>
      <c r="J289" s="372">
        <v>0</v>
      </c>
      <c r="K289" s="372">
        <v>0</v>
      </c>
      <c r="L289" s="372">
        <v>0</v>
      </c>
    </row>
    <row r="290" spans="1:12" ht="14.25" hidden="1" customHeight="1">
      <c r="A290" s="377">
        <v>3</v>
      </c>
      <c r="B290" s="376">
        <v>2</v>
      </c>
      <c r="C290" s="375">
        <v>2</v>
      </c>
      <c r="D290" s="375">
        <v>7</v>
      </c>
      <c r="E290" s="375"/>
      <c r="F290" s="374"/>
      <c r="G290" s="373" t="s">
        <v>191</v>
      </c>
      <c r="H290" s="363">
        <v>261</v>
      </c>
      <c r="I290" s="380">
        <f>I291</f>
        <v>0</v>
      </c>
      <c r="J290" s="406">
        <f>J291</f>
        <v>0</v>
      </c>
      <c r="K290" s="385">
        <f>K291</f>
        <v>0</v>
      </c>
      <c r="L290" s="385">
        <f>L291</f>
        <v>0</v>
      </c>
    </row>
    <row r="291" spans="1:12" ht="15" hidden="1" customHeight="1">
      <c r="A291" s="377">
        <v>3</v>
      </c>
      <c r="B291" s="376">
        <v>2</v>
      </c>
      <c r="C291" s="375">
        <v>2</v>
      </c>
      <c r="D291" s="375">
        <v>7</v>
      </c>
      <c r="E291" s="375">
        <v>1</v>
      </c>
      <c r="F291" s="374"/>
      <c r="G291" s="373" t="s">
        <v>191</v>
      </c>
      <c r="H291" s="363">
        <v>262</v>
      </c>
      <c r="I291" s="380">
        <f>I292+I293</f>
        <v>0</v>
      </c>
      <c r="J291" s="380">
        <f>J292+J293</f>
        <v>0</v>
      </c>
      <c r="K291" s="380">
        <f>K292+K293</f>
        <v>0</v>
      </c>
      <c r="L291" s="380">
        <f>L292+L293</f>
        <v>0</v>
      </c>
    </row>
    <row r="292" spans="1:12" ht="27.75" hidden="1" customHeight="1">
      <c r="A292" s="377">
        <v>3</v>
      </c>
      <c r="B292" s="376">
        <v>2</v>
      </c>
      <c r="C292" s="376">
        <v>2</v>
      </c>
      <c r="D292" s="375">
        <v>7</v>
      </c>
      <c r="E292" s="375">
        <v>1</v>
      </c>
      <c r="F292" s="374">
        <v>1</v>
      </c>
      <c r="G292" s="373" t="s">
        <v>190</v>
      </c>
      <c r="H292" s="363">
        <v>263</v>
      </c>
      <c r="I292" s="372">
        <v>0</v>
      </c>
      <c r="J292" s="372">
        <v>0</v>
      </c>
      <c r="K292" s="372">
        <v>0</v>
      </c>
      <c r="L292" s="372">
        <v>0</v>
      </c>
    </row>
    <row r="293" spans="1:12" ht="25.5" hidden="1" customHeight="1">
      <c r="A293" s="377">
        <v>3</v>
      </c>
      <c r="B293" s="376">
        <v>2</v>
      </c>
      <c r="C293" s="376">
        <v>2</v>
      </c>
      <c r="D293" s="375">
        <v>7</v>
      </c>
      <c r="E293" s="375">
        <v>1</v>
      </c>
      <c r="F293" s="374">
        <v>2</v>
      </c>
      <c r="G293" s="373" t="s">
        <v>189</v>
      </c>
      <c r="H293" s="363">
        <v>264</v>
      </c>
      <c r="I293" s="372">
        <v>0</v>
      </c>
      <c r="J293" s="372">
        <v>0</v>
      </c>
      <c r="K293" s="372">
        <v>0</v>
      </c>
      <c r="L293" s="372">
        <v>0</v>
      </c>
    </row>
    <row r="294" spans="1:12" ht="30" hidden="1" customHeight="1">
      <c r="A294" s="415">
        <v>3</v>
      </c>
      <c r="B294" s="415">
        <v>3</v>
      </c>
      <c r="C294" s="414"/>
      <c r="D294" s="413"/>
      <c r="E294" s="413"/>
      <c r="F294" s="412"/>
      <c r="G294" s="411" t="s">
        <v>188</v>
      </c>
      <c r="H294" s="363">
        <v>265</v>
      </c>
      <c r="I294" s="380">
        <f>SUM(I295+I327)</f>
        <v>0</v>
      </c>
      <c r="J294" s="406">
        <f>SUM(J295+J327)</f>
        <v>0</v>
      </c>
      <c r="K294" s="385">
        <f>SUM(K295+K327)</f>
        <v>0</v>
      </c>
      <c r="L294" s="385">
        <f>SUM(L295+L327)</f>
        <v>0</v>
      </c>
    </row>
    <row r="295" spans="1:12" ht="40.5" hidden="1" customHeight="1">
      <c r="A295" s="377">
        <v>3</v>
      </c>
      <c r="B295" s="377">
        <v>3</v>
      </c>
      <c r="C295" s="376">
        <v>1</v>
      </c>
      <c r="D295" s="375"/>
      <c r="E295" s="375"/>
      <c r="F295" s="374"/>
      <c r="G295" s="373" t="s">
        <v>187</v>
      </c>
      <c r="H295" s="363">
        <v>266</v>
      </c>
      <c r="I295" s="380">
        <f>SUM(I296+I305+I309+I313+I317+I320+I323)</f>
        <v>0</v>
      </c>
      <c r="J295" s="406">
        <f>SUM(J296+J305+J309+J313+J317+J320+J323)</f>
        <v>0</v>
      </c>
      <c r="K295" s="385">
        <f>SUM(K296+K305+K309+K313+K317+K320+K323)</f>
        <v>0</v>
      </c>
      <c r="L295" s="385">
        <f>SUM(L296+L305+L309+L313+L317+L320+L323)</f>
        <v>0</v>
      </c>
    </row>
    <row r="296" spans="1:12" ht="15" hidden="1" customHeight="1">
      <c r="A296" s="377">
        <v>3</v>
      </c>
      <c r="B296" s="377">
        <v>3</v>
      </c>
      <c r="C296" s="376">
        <v>1</v>
      </c>
      <c r="D296" s="375">
        <v>1</v>
      </c>
      <c r="E296" s="375"/>
      <c r="F296" s="374"/>
      <c r="G296" s="373" t="s">
        <v>186</v>
      </c>
      <c r="H296" s="363">
        <v>267</v>
      </c>
      <c r="I296" s="380">
        <f>SUM(I297+I299+I302)</f>
        <v>0</v>
      </c>
      <c r="J296" s="380">
        <f>SUM(J297+J299+J302)</f>
        <v>0</v>
      </c>
      <c r="K296" s="380">
        <f>SUM(K297+K299+K302)</f>
        <v>0</v>
      </c>
      <c r="L296" s="380">
        <f>SUM(L297+L299+L302)</f>
        <v>0</v>
      </c>
    </row>
    <row r="297" spans="1:12" ht="12.75" hidden="1" customHeight="1">
      <c r="A297" s="377">
        <v>3</v>
      </c>
      <c r="B297" s="377">
        <v>3</v>
      </c>
      <c r="C297" s="376">
        <v>1</v>
      </c>
      <c r="D297" s="375">
        <v>1</v>
      </c>
      <c r="E297" s="375">
        <v>1</v>
      </c>
      <c r="F297" s="374"/>
      <c r="G297" s="373" t="s">
        <v>180</v>
      </c>
      <c r="H297" s="363">
        <v>268</v>
      </c>
      <c r="I297" s="380">
        <f>SUM(I298:I298)</f>
        <v>0</v>
      </c>
      <c r="J297" s="406">
        <f>SUM(J298:J298)</f>
        <v>0</v>
      </c>
      <c r="K297" s="385">
        <f>SUM(K298:K298)</f>
        <v>0</v>
      </c>
      <c r="L297" s="385">
        <f>SUM(L298:L298)</f>
        <v>0</v>
      </c>
    </row>
    <row r="298" spans="1:12" ht="15" hidden="1" customHeight="1">
      <c r="A298" s="377">
        <v>3</v>
      </c>
      <c r="B298" s="377">
        <v>3</v>
      </c>
      <c r="C298" s="376">
        <v>1</v>
      </c>
      <c r="D298" s="375">
        <v>1</v>
      </c>
      <c r="E298" s="375">
        <v>1</v>
      </c>
      <c r="F298" s="374">
        <v>1</v>
      </c>
      <c r="G298" s="373" t="s">
        <v>180</v>
      </c>
      <c r="H298" s="363">
        <v>269</v>
      </c>
      <c r="I298" s="372">
        <v>0</v>
      </c>
      <c r="J298" s="372">
        <v>0</v>
      </c>
      <c r="K298" s="372">
        <v>0</v>
      </c>
      <c r="L298" s="372">
        <v>0</v>
      </c>
    </row>
    <row r="299" spans="1:12" ht="14.25" hidden="1" customHeight="1">
      <c r="A299" s="377">
        <v>3</v>
      </c>
      <c r="B299" s="377">
        <v>3</v>
      </c>
      <c r="C299" s="376">
        <v>1</v>
      </c>
      <c r="D299" s="375">
        <v>1</v>
      </c>
      <c r="E299" s="375">
        <v>2</v>
      </c>
      <c r="F299" s="374"/>
      <c r="G299" s="373" t="s">
        <v>179</v>
      </c>
      <c r="H299" s="363">
        <v>270</v>
      </c>
      <c r="I299" s="380">
        <f>SUM(I300:I301)</f>
        <v>0</v>
      </c>
      <c r="J299" s="380">
        <f>SUM(J300:J301)</f>
        <v>0</v>
      </c>
      <c r="K299" s="380">
        <f>SUM(K300:K301)</f>
        <v>0</v>
      </c>
      <c r="L299" s="380">
        <f>SUM(L300:L301)</f>
        <v>0</v>
      </c>
    </row>
    <row r="300" spans="1:12" ht="14.25" hidden="1" customHeight="1">
      <c r="A300" s="377">
        <v>3</v>
      </c>
      <c r="B300" s="377">
        <v>3</v>
      </c>
      <c r="C300" s="376">
        <v>1</v>
      </c>
      <c r="D300" s="375">
        <v>1</v>
      </c>
      <c r="E300" s="375">
        <v>2</v>
      </c>
      <c r="F300" s="374">
        <v>1</v>
      </c>
      <c r="G300" s="373" t="s">
        <v>178</v>
      </c>
      <c r="H300" s="363">
        <v>271</v>
      </c>
      <c r="I300" s="372">
        <v>0</v>
      </c>
      <c r="J300" s="372">
        <v>0</v>
      </c>
      <c r="K300" s="372">
        <v>0</v>
      </c>
      <c r="L300" s="372">
        <v>0</v>
      </c>
    </row>
    <row r="301" spans="1:12" ht="14.25" hidden="1" customHeight="1">
      <c r="A301" s="377">
        <v>3</v>
      </c>
      <c r="B301" s="377">
        <v>3</v>
      </c>
      <c r="C301" s="376">
        <v>1</v>
      </c>
      <c r="D301" s="375">
        <v>1</v>
      </c>
      <c r="E301" s="375">
        <v>2</v>
      </c>
      <c r="F301" s="374">
        <v>2</v>
      </c>
      <c r="G301" s="373" t="s">
        <v>177</v>
      </c>
      <c r="H301" s="363">
        <v>272</v>
      </c>
      <c r="I301" s="372">
        <v>0</v>
      </c>
      <c r="J301" s="372">
        <v>0</v>
      </c>
      <c r="K301" s="372">
        <v>0</v>
      </c>
      <c r="L301" s="372">
        <v>0</v>
      </c>
    </row>
    <row r="302" spans="1:12" ht="14.25" hidden="1" customHeight="1">
      <c r="A302" s="377">
        <v>3</v>
      </c>
      <c r="B302" s="377">
        <v>3</v>
      </c>
      <c r="C302" s="376">
        <v>1</v>
      </c>
      <c r="D302" s="375">
        <v>1</v>
      </c>
      <c r="E302" s="375">
        <v>3</v>
      </c>
      <c r="F302" s="374"/>
      <c r="G302" s="373" t="s">
        <v>176</v>
      </c>
      <c r="H302" s="363">
        <v>273</v>
      </c>
      <c r="I302" s="380">
        <f>SUM(I303:I304)</f>
        <v>0</v>
      </c>
      <c r="J302" s="380">
        <f>SUM(J303:J304)</f>
        <v>0</v>
      </c>
      <c r="K302" s="380">
        <f>SUM(K303:K304)</f>
        <v>0</v>
      </c>
      <c r="L302" s="380">
        <f>SUM(L303:L304)</f>
        <v>0</v>
      </c>
    </row>
    <row r="303" spans="1:12" ht="14.25" hidden="1" customHeight="1">
      <c r="A303" s="377">
        <v>3</v>
      </c>
      <c r="B303" s="377">
        <v>3</v>
      </c>
      <c r="C303" s="376">
        <v>1</v>
      </c>
      <c r="D303" s="375">
        <v>1</v>
      </c>
      <c r="E303" s="375">
        <v>3</v>
      </c>
      <c r="F303" s="374">
        <v>1</v>
      </c>
      <c r="G303" s="373" t="s">
        <v>185</v>
      </c>
      <c r="H303" s="363">
        <v>274</v>
      </c>
      <c r="I303" s="372">
        <v>0</v>
      </c>
      <c r="J303" s="372">
        <v>0</v>
      </c>
      <c r="K303" s="372">
        <v>0</v>
      </c>
      <c r="L303" s="372">
        <v>0</v>
      </c>
    </row>
    <row r="304" spans="1:12" ht="14.25" hidden="1" customHeight="1">
      <c r="A304" s="377">
        <v>3</v>
      </c>
      <c r="B304" s="377">
        <v>3</v>
      </c>
      <c r="C304" s="376">
        <v>1</v>
      </c>
      <c r="D304" s="375">
        <v>1</v>
      </c>
      <c r="E304" s="375">
        <v>3</v>
      </c>
      <c r="F304" s="374">
        <v>2</v>
      </c>
      <c r="G304" s="373" t="s">
        <v>174</v>
      </c>
      <c r="H304" s="363">
        <v>275</v>
      </c>
      <c r="I304" s="372">
        <v>0</v>
      </c>
      <c r="J304" s="372">
        <v>0</v>
      </c>
      <c r="K304" s="372">
        <v>0</v>
      </c>
      <c r="L304" s="372">
        <v>0</v>
      </c>
    </row>
    <row r="305" spans="1:12" hidden="1">
      <c r="A305" s="394">
        <v>3</v>
      </c>
      <c r="B305" s="393">
        <v>3</v>
      </c>
      <c r="C305" s="376">
        <v>1</v>
      </c>
      <c r="D305" s="375">
        <v>2</v>
      </c>
      <c r="E305" s="375"/>
      <c r="F305" s="374"/>
      <c r="G305" s="373" t="s">
        <v>173</v>
      </c>
      <c r="H305" s="363">
        <v>276</v>
      </c>
      <c r="I305" s="380">
        <f>I306</f>
        <v>0</v>
      </c>
      <c r="J305" s="406">
        <f>J306</f>
        <v>0</v>
      </c>
      <c r="K305" s="385">
        <f>K306</f>
        <v>0</v>
      </c>
      <c r="L305" s="385">
        <f>L306</f>
        <v>0</v>
      </c>
    </row>
    <row r="306" spans="1:12" ht="15" hidden="1" customHeight="1">
      <c r="A306" s="394">
        <v>3</v>
      </c>
      <c r="B306" s="394">
        <v>3</v>
      </c>
      <c r="C306" s="393">
        <v>1</v>
      </c>
      <c r="D306" s="392">
        <v>2</v>
      </c>
      <c r="E306" s="392">
        <v>1</v>
      </c>
      <c r="F306" s="391"/>
      <c r="G306" s="373" t="s">
        <v>173</v>
      </c>
      <c r="H306" s="363">
        <v>277</v>
      </c>
      <c r="I306" s="390">
        <f>SUM(I307:I308)</f>
        <v>0</v>
      </c>
      <c r="J306" s="407">
        <f>SUM(J307:J308)</f>
        <v>0</v>
      </c>
      <c r="K306" s="388">
        <f>SUM(K307:K308)</f>
        <v>0</v>
      </c>
      <c r="L306" s="388">
        <f>SUM(L307:L308)</f>
        <v>0</v>
      </c>
    </row>
    <row r="307" spans="1:12" ht="15" hidden="1" customHeight="1">
      <c r="A307" s="377">
        <v>3</v>
      </c>
      <c r="B307" s="377">
        <v>3</v>
      </c>
      <c r="C307" s="376">
        <v>1</v>
      </c>
      <c r="D307" s="375">
        <v>2</v>
      </c>
      <c r="E307" s="375">
        <v>1</v>
      </c>
      <c r="F307" s="374">
        <v>1</v>
      </c>
      <c r="G307" s="373" t="s">
        <v>172</v>
      </c>
      <c r="H307" s="363">
        <v>278</v>
      </c>
      <c r="I307" s="372">
        <v>0</v>
      </c>
      <c r="J307" s="372">
        <v>0</v>
      </c>
      <c r="K307" s="372">
        <v>0</v>
      </c>
      <c r="L307" s="372">
        <v>0</v>
      </c>
    </row>
    <row r="308" spans="1:12" ht="12.75" hidden="1" customHeight="1">
      <c r="A308" s="384">
        <v>3</v>
      </c>
      <c r="B308" s="410">
        <v>3</v>
      </c>
      <c r="C308" s="402">
        <v>1</v>
      </c>
      <c r="D308" s="408">
        <v>2</v>
      </c>
      <c r="E308" s="408">
        <v>1</v>
      </c>
      <c r="F308" s="401">
        <v>2</v>
      </c>
      <c r="G308" s="397" t="s">
        <v>171</v>
      </c>
      <c r="H308" s="363">
        <v>279</v>
      </c>
      <c r="I308" s="372">
        <v>0</v>
      </c>
      <c r="J308" s="372">
        <v>0</v>
      </c>
      <c r="K308" s="372">
        <v>0</v>
      </c>
      <c r="L308" s="372">
        <v>0</v>
      </c>
    </row>
    <row r="309" spans="1:12" ht="15.75" hidden="1" customHeight="1">
      <c r="A309" s="376">
        <v>3</v>
      </c>
      <c r="B309" s="373">
        <v>3</v>
      </c>
      <c r="C309" s="376">
        <v>1</v>
      </c>
      <c r="D309" s="375">
        <v>3</v>
      </c>
      <c r="E309" s="375"/>
      <c r="F309" s="374"/>
      <c r="G309" s="373" t="s">
        <v>170</v>
      </c>
      <c r="H309" s="363">
        <v>280</v>
      </c>
      <c r="I309" s="380">
        <f>I310</f>
        <v>0</v>
      </c>
      <c r="J309" s="406">
        <f>J310</f>
        <v>0</v>
      </c>
      <c r="K309" s="385">
        <f>K310</f>
        <v>0</v>
      </c>
      <c r="L309" s="385">
        <f>L310</f>
        <v>0</v>
      </c>
    </row>
    <row r="310" spans="1:12" ht="15.75" hidden="1" customHeight="1">
      <c r="A310" s="376">
        <v>3</v>
      </c>
      <c r="B310" s="397">
        <v>3</v>
      </c>
      <c r="C310" s="402">
        <v>1</v>
      </c>
      <c r="D310" s="408">
        <v>3</v>
      </c>
      <c r="E310" s="408">
        <v>1</v>
      </c>
      <c r="F310" s="401"/>
      <c r="G310" s="373" t="s">
        <v>170</v>
      </c>
      <c r="H310" s="363">
        <v>281</v>
      </c>
      <c r="I310" s="385">
        <f>I311+I312</f>
        <v>0</v>
      </c>
      <c r="J310" s="385">
        <f>J311+J312</f>
        <v>0</v>
      </c>
      <c r="K310" s="385">
        <f>K311+K312</f>
        <v>0</v>
      </c>
      <c r="L310" s="385">
        <f>L311+L312</f>
        <v>0</v>
      </c>
    </row>
    <row r="311" spans="1:12" ht="27" hidden="1" customHeight="1">
      <c r="A311" s="376">
        <v>3</v>
      </c>
      <c r="B311" s="373">
        <v>3</v>
      </c>
      <c r="C311" s="376">
        <v>1</v>
      </c>
      <c r="D311" s="375">
        <v>3</v>
      </c>
      <c r="E311" s="375">
        <v>1</v>
      </c>
      <c r="F311" s="374">
        <v>1</v>
      </c>
      <c r="G311" s="373" t="s">
        <v>169</v>
      </c>
      <c r="H311" s="363">
        <v>282</v>
      </c>
      <c r="I311" s="379">
        <v>0</v>
      </c>
      <c r="J311" s="379">
        <v>0</v>
      </c>
      <c r="K311" s="379">
        <v>0</v>
      </c>
      <c r="L311" s="378">
        <v>0</v>
      </c>
    </row>
    <row r="312" spans="1:12" ht="26.25" hidden="1" customHeight="1">
      <c r="A312" s="376">
        <v>3</v>
      </c>
      <c r="B312" s="373">
        <v>3</v>
      </c>
      <c r="C312" s="376">
        <v>1</v>
      </c>
      <c r="D312" s="375">
        <v>3</v>
      </c>
      <c r="E312" s="375">
        <v>1</v>
      </c>
      <c r="F312" s="374">
        <v>2</v>
      </c>
      <c r="G312" s="373" t="s">
        <v>168</v>
      </c>
      <c r="H312" s="363">
        <v>283</v>
      </c>
      <c r="I312" s="372">
        <v>0</v>
      </c>
      <c r="J312" s="372">
        <v>0</v>
      </c>
      <c r="K312" s="372">
        <v>0</v>
      </c>
      <c r="L312" s="372">
        <v>0</v>
      </c>
    </row>
    <row r="313" spans="1:12" hidden="1">
      <c r="A313" s="376">
        <v>3</v>
      </c>
      <c r="B313" s="373">
        <v>3</v>
      </c>
      <c r="C313" s="376">
        <v>1</v>
      </c>
      <c r="D313" s="375">
        <v>4</v>
      </c>
      <c r="E313" s="375"/>
      <c r="F313" s="374"/>
      <c r="G313" s="373" t="s">
        <v>167</v>
      </c>
      <c r="H313" s="363">
        <v>284</v>
      </c>
      <c r="I313" s="380">
        <f>I314</f>
        <v>0</v>
      </c>
      <c r="J313" s="406">
        <f>J314</f>
        <v>0</v>
      </c>
      <c r="K313" s="385">
        <f>K314</f>
        <v>0</v>
      </c>
      <c r="L313" s="385">
        <f>L314</f>
        <v>0</v>
      </c>
    </row>
    <row r="314" spans="1:12" ht="15" hidden="1" customHeight="1">
      <c r="A314" s="377">
        <v>3</v>
      </c>
      <c r="B314" s="376">
        <v>3</v>
      </c>
      <c r="C314" s="375">
        <v>1</v>
      </c>
      <c r="D314" s="375">
        <v>4</v>
      </c>
      <c r="E314" s="375">
        <v>1</v>
      </c>
      <c r="F314" s="374"/>
      <c r="G314" s="373" t="s">
        <v>167</v>
      </c>
      <c r="H314" s="363">
        <v>285</v>
      </c>
      <c r="I314" s="380">
        <f>SUM(I315:I316)</f>
        <v>0</v>
      </c>
      <c r="J314" s="380">
        <f>SUM(J315:J316)</f>
        <v>0</v>
      </c>
      <c r="K314" s="380">
        <f>SUM(K315:K316)</f>
        <v>0</v>
      </c>
      <c r="L314" s="380">
        <f>SUM(L315:L316)</f>
        <v>0</v>
      </c>
    </row>
    <row r="315" spans="1:12" hidden="1">
      <c r="A315" s="377">
        <v>3</v>
      </c>
      <c r="B315" s="376">
        <v>3</v>
      </c>
      <c r="C315" s="375">
        <v>1</v>
      </c>
      <c r="D315" s="375">
        <v>4</v>
      </c>
      <c r="E315" s="375">
        <v>1</v>
      </c>
      <c r="F315" s="374">
        <v>1</v>
      </c>
      <c r="G315" s="373" t="s">
        <v>166</v>
      </c>
      <c r="H315" s="363">
        <v>286</v>
      </c>
      <c r="I315" s="409">
        <v>0</v>
      </c>
      <c r="J315" s="372">
        <v>0</v>
      </c>
      <c r="K315" s="372">
        <v>0</v>
      </c>
      <c r="L315" s="409">
        <v>0</v>
      </c>
    </row>
    <row r="316" spans="1:12" ht="14.25" hidden="1" customHeight="1">
      <c r="A316" s="376">
        <v>3</v>
      </c>
      <c r="B316" s="375">
        <v>3</v>
      </c>
      <c r="C316" s="375">
        <v>1</v>
      </c>
      <c r="D316" s="375">
        <v>4</v>
      </c>
      <c r="E316" s="375">
        <v>1</v>
      </c>
      <c r="F316" s="374">
        <v>2</v>
      </c>
      <c r="G316" s="373" t="s">
        <v>184</v>
      </c>
      <c r="H316" s="363">
        <v>287</v>
      </c>
      <c r="I316" s="372">
        <v>0</v>
      </c>
      <c r="J316" s="379">
        <v>0</v>
      </c>
      <c r="K316" s="379">
        <v>0</v>
      </c>
      <c r="L316" s="378">
        <v>0</v>
      </c>
    </row>
    <row r="317" spans="1:12" ht="15.75" hidden="1" customHeight="1">
      <c r="A317" s="376">
        <v>3</v>
      </c>
      <c r="B317" s="375">
        <v>3</v>
      </c>
      <c r="C317" s="375">
        <v>1</v>
      </c>
      <c r="D317" s="375">
        <v>5</v>
      </c>
      <c r="E317" s="375"/>
      <c r="F317" s="374"/>
      <c r="G317" s="373" t="s">
        <v>164</v>
      </c>
      <c r="H317" s="363">
        <v>288</v>
      </c>
      <c r="I317" s="388">
        <f t="shared" ref="I317:L318" si="28">I318</f>
        <v>0</v>
      </c>
      <c r="J317" s="406">
        <f t="shared" si="28"/>
        <v>0</v>
      </c>
      <c r="K317" s="385">
        <f t="shared" si="28"/>
        <v>0</v>
      </c>
      <c r="L317" s="385">
        <f t="shared" si="28"/>
        <v>0</v>
      </c>
    </row>
    <row r="318" spans="1:12" ht="14.25" hidden="1" customHeight="1">
      <c r="A318" s="393">
        <v>3</v>
      </c>
      <c r="B318" s="408">
        <v>3</v>
      </c>
      <c r="C318" s="408">
        <v>1</v>
      </c>
      <c r="D318" s="408">
        <v>5</v>
      </c>
      <c r="E318" s="408">
        <v>1</v>
      </c>
      <c r="F318" s="401"/>
      <c r="G318" s="373" t="s">
        <v>164</v>
      </c>
      <c r="H318" s="363">
        <v>289</v>
      </c>
      <c r="I318" s="385">
        <f t="shared" si="28"/>
        <v>0</v>
      </c>
      <c r="J318" s="407">
        <f t="shared" si="28"/>
        <v>0</v>
      </c>
      <c r="K318" s="388">
        <f t="shared" si="28"/>
        <v>0</v>
      </c>
      <c r="L318" s="388">
        <f t="shared" si="28"/>
        <v>0</v>
      </c>
    </row>
    <row r="319" spans="1:12" ht="14.25" hidden="1" customHeight="1">
      <c r="A319" s="376">
        <v>3</v>
      </c>
      <c r="B319" s="375">
        <v>3</v>
      </c>
      <c r="C319" s="375">
        <v>1</v>
      </c>
      <c r="D319" s="375">
        <v>5</v>
      </c>
      <c r="E319" s="375">
        <v>1</v>
      </c>
      <c r="F319" s="374">
        <v>1</v>
      </c>
      <c r="G319" s="373" t="s">
        <v>183</v>
      </c>
      <c r="H319" s="363">
        <v>290</v>
      </c>
      <c r="I319" s="372">
        <v>0</v>
      </c>
      <c r="J319" s="379">
        <v>0</v>
      </c>
      <c r="K319" s="379">
        <v>0</v>
      </c>
      <c r="L319" s="378">
        <v>0</v>
      </c>
    </row>
    <row r="320" spans="1:12" ht="14.25" hidden="1" customHeight="1">
      <c r="A320" s="376">
        <v>3</v>
      </c>
      <c r="B320" s="375">
        <v>3</v>
      </c>
      <c r="C320" s="375">
        <v>1</v>
      </c>
      <c r="D320" s="375">
        <v>6</v>
      </c>
      <c r="E320" s="375"/>
      <c r="F320" s="374"/>
      <c r="G320" s="373" t="s">
        <v>163</v>
      </c>
      <c r="H320" s="363">
        <v>291</v>
      </c>
      <c r="I320" s="385">
        <f t="shared" ref="I320:L321" si="29">I321</f>
        <v>0</v>
      </c>
      <c r="J320" s="406">
        <f t="shared" si="29"/>
        <v>0</v>
      </c>
      <c r="K320" s="385">
        <f t="shared" si="29"/>
        <v>0</v>
      </c>
      <c r="L320" s="385">
        <f t="shared" si="29"/>
        <v>0</v>
      </c>
    </row>
    <row r="321" spans="1:16" ht="13.5" hidden="1" customHeight="1">
      <c r="A321" s="376">
        <v>3</v>
      </c>
      <c r="B321" s="375">
        <v>3</v>
      </c>
      <c r="C321" s="375">
        <v>1</v>
      </c>
      <c r="D321" s="375">
        <v>6</v>
      </c>
      <c r="E321" s="375">
        <v>1</v>
      </c>
      <c r="F321" s="374"/>
      <c r="G321" s="373" t="s">
        <v>163</v>
      </c>
      <c r="H321" s="363">
        <v>292</v>
      </c>
      <c r="I321" s="380">
        <f t="shared" si="29"/>
        <v>0</v>
      </c>
      <c r="J321" s="406">
        <f t="shared" si="29"/>
        <v>0</v>
      </c>
      <c r="K321" s="385">
        <f t="shared" si="29"/>
        <v>0</v>
      </c>
      <c r="L321" s="385">
        <f t="shared" si="29"/>
        <v>0</v>
      </c>
    </row>
    <row r="322" spans="1:16" ht="14.25" hidden="1" customHeight="1">
      <c r="A322" s="376">
        <v>3</v>
      </c>
      <c r="B322" s="375">
        <v>3</v>
      </c>
      <c r="C322" s="375">
        <v>1</v>
      </c>
      <c r="D322" s="375">
        <v>6</v>
      </c>
      <c r="E322" s="375">
        <v>1</v>
      </c>
      <c r="F322" s="374">
        <v>1</v>
      </c>
      <c r="G322" s="373" t="s">
        <v>163</v>
      </c>
      <c r="H322" s="363">
        <v>293</v>
      </c>
      <c r="I322" s="379">
        <v>0</v>
      </c>
      <c r="J322" s="379">
        <v>0</v>
      </c>
      <c r="K322" s="379">
        <v>0</v>
      </c>
      <c r="L322" s="378">
        <v>0</v>
      </c>
    </row>
    <row r="323" spans="1:16" ht="15" hidden="1" customHeight="1">
      <c r="A323" s="376">
        <v>3</v>
      </c>
      <c r="B323" s="375">
        <v>3</v>
      </c>
      <c r="C323" s="375">
        <v>1</v>
      </c>
      <c r="D323" s="375">
        <v>7</v>
      </c>
      <c r="E323" s="375"/>
      <c r="F323" s="374"/>
      <c r="G323" s="373" t="s">
        <v>162</v>
      </c>
      <c r="H323" s="363">
        <v>294</v>
      </c>
      <c r="I323" s="380">
        <f>I324</f>
        <v>0</v>
      </c>
      <c r="J323" s="406">
        <f>J324</f>
        <v>0</v>
      </c>
      <c r="K323" s="385">
        <f>K324</f>
        <v>0</v>
      </c>
      <c r="L323" s="385">
        <f>L324</f>
        <v>0</v>
      </c>
    </row>
    <row r="324" spans="1:16" ht="16.5" hidden="1" customHeight="1">
      <c r="A324" s="376">
        <v>3</v>
      </c>
      <c r="B324" s="375">
        <v>3</v>
      </c>
      <c r="C324" s="375">
        <v>1</v>
      </c>
      <c r="D324" s="375">
        <v>7</v>
      </c>
      <c r="E324" s="375">
        <v>1</v>
      </c>
      <c r="F324" s="374"/>
      <c r="G324" s="373" t="s">
        <v>162</v>
      </c>
      <c r="H324" s="363">
        <v>295</v>
      </c>
      <c r="I324" s="380">
        <f>I325+I326</f>
        <v>0</v>
      </c>
      <c r="J324" s="380">
        <f>J325+J326</f>
        <v>0</v>
      </c>
      <c r="K324" s="380">
        <f>K325+K326</f>
        <v>0</v>
      </c>
      <c r="L324" s="380">
        <f>L325+L326</f>
        <v>0</v>
      </c>
    </row>
    <row r="325" spans="1:16" ht="27" hidden="1" customHeight="1">
      <c r="A325" s="376">
        <v>3</v>
      </c>
      <c r="B325" s="375">
        <v>3</v>
      </c>
      <c r="C325" s="375">
        <v>1</v>
      </c>
      <c r="D325" s="375">
        <v>7</v>
      </c>
      <c r="E325" s="375">
        <v>1</v>
      </c>
      <c r="F325" s="374">
        <v>1</v>
      </c>
      <c r="G325" s="373" t="s">
        <v>161</v>
      </c>
      <c r="H325" s="363">
        <v>296</v>
      </c>
      <c r="I325" s="379">
        <v>0</v>
      </c>
      <c r="J325" s="379">
        <v>0</v>
      </c>
      <c r="K325" s="379">
        <v>0</v>
      </c>
      <c r="L325" s="378">
        <v>0</v>
      </c>
    </row>
    <row r="326" spans="1:16" ht="27.75" hidden="1" customHeight="1">
      <c r="A326" s="376">
        <v>3</v>
      </c>
      <c r="B326" s="375">
        <v>3</v>
      </c>
      <c r="C326" s="375">
        <v>1</v>
      </c>
      <c r="D326" s="375">
        <v>7</v>
      </c>
      <c r="E326" s="375">
        <v>1</v>
      </c>
      <c r="F326" s="374">
        <v>2</v>
      </c>
      <c r="G326" s="373" t="s">
        <v>160</v>
      </c>
      <c r="H326" s="363">
        <v>297</v>
      </c>
      <c r="I326" s="372">
        <v>0</v>
      </c>
      <c r="J326" s="372">
        <v>0</v>
      </c>
      <c r="K326" s="372">
        <v>0</v>
      </c>
      <c r="L326" s="372">
        <v>0</v>
      </c>
    </row>
    <row r="327" spans="1:16" ht="38.25" hidden="1" customHeight="1">
      <c r="A327" s="376">
        <v>3</v>
      </c>
      <c r="B327" s="375">
        <v>3</v>
      </c>
      <c r="C327" s="375">
        <v>2</v>
      </c>
      <c r="D327" s="375"/>
      <c r="E327" s="375"/>
      <c r="F327" s="374"/>
      <c r="G327" s="373" t="s">
        <v>182</v>
      </c>
      <c r="H327" s="363">
        <v>298</v>
      </c>
      <c r="I327" s="380">
        <f>SUM(I328+I337+I341+I345+I349+I352+I355)</f>
        <v>0</v>
      </c>
      <c r="J327" s="406">
        <f>SUM(J328+J337+J341+J345+J349+J352+J355)</f>
        <v>0</v>
      </c>
      <c r="K327" s="385">
        <f>SUM(K328+K337+K341+K345+K349+K352+K355)</f>
        <v>0</v>
      </c>
      <c r="L327" s="385">
        <f>SUM(L328+L337+L341+L345+L349+L352+L355)</f>
        <v>0</v>
      </c>
    </row>
    <row r="328" spans="1:16" ht="15" hidden="1" customHeight="1">
      <c r="A328" s="376">
        <v>3</v>
      </c>
      <c r="B328" s="375">
        <v>3</v>
      </c>
      <c r="C328" s="375">
        <v>2</v>
      </c>
      <c r="D328" s="375">
        <v>1</v>
      </c>
      <c r="E328" s="375"/>
      <c r="F328" s="374"/>
      <c r="G328" s="373" t="s">
        <v>181</v>
      </c>
      <c r="H328" s="363">
        <v>299</v>
      </c>
      <c r="I328" s="380">
        <f>I329</f>
        <v>0</v>
      </c>
      <c r="J328" s="406">
        <f>J329</f>
        <v>0</v>
      </c>
      <c r="K328" s="385">
        <f>K329</f>
        <v>0</v>
      </c>
      <c r="L328" s="385">
        <f>L329</f>
        <v>0</v>
      </c>
    </row>
    <row r="329" spans="1:16" hidden="1">
      <c r="A329" s="377">
        <v>3</v>
      </c>
      <c r="B329" s="376">
        <v>3</v>
      </c>
      <c r="C329" s="375">
        <v>2</v>
      </c>
      <c r="D329" s="373">
        <v>1</v>
      </c>
      <c r="E329" s="376">
        <v>1</v>
      </c>
      <c r="F329" s="374"/>
      <c r="G329" s="373" t="s">
        <v>181</v>
      </c>
      <c r="H329" s="363">
        <v>300</v>
      </c>
      <c r="I329" s="380">
        <f>SUM(I330:I330)</f>
        <v>0</v>
      </c>
      <c r="J329" s="380">
        <f>SUM(J330:J330)</f>
        <v>0</v>
      </c>
      <c r="K329" s="380">
        <f>SUM(K330:K330)</f>
        <v>0</v>
      </c>
      <c r="L329" s="380">
        <f>SUM(L330:L330)</f>
        <v>0</v>
      </c>
      <c r="M329" s="405"/>
      <c r="N329" s="405"/>
      <c r="O329" s="405"/>
      <c r="P329" s="405"/>
    </row>
    <row r="330" spans="1:16" ht="13.5" hidden="1" customHeight="1">
      <c r="A330" s="377">
        <v>3</v>
      </c>
      <c r="B330" s="376">
        <v>3</v>
      </c>
      <c r="C330" s="375">
        <v>2</v>
      </c>
      <c r="D330" s="373">
        <v>1</v>
      </c>
      <c r="E330" s="376">
        <v>1</v>
      </c>
      <c r="F330" s="374">
        <v>1</v>
      </c>
      <c r="G330" s="373" t="s">
        <v>180</v>
      </c>
      <c r="H330" s="363">
        <v>301</v>
      </c>
      <c r="I330" s="379">
        <v>0</v>
      </c>
      <c r="J330" s="379">
        <v>0</v>
      </c>
      <c r="K330" s="379">
        <v>0</v>
      </c>
      <c r="L330" s="378">
        <v>0</v>
      </c>
    </row>
    <row r="331" spans="1:16" hidden="1">
      <c r="A331" s="377">
        <v>3</v>
      </c>
      <c r="B331" s="376">
        <v>3</v>
      </c>
      <c r="C331" s="375">
        <v>2</v>
      </c>
      <c r="D331" s="373">
        <v>1</v>
      </c>
      <c r="E331" s="376">
        <v>2</v>
      </c>
      <c r="F331" s="374"/>
      <c r="G331" s="397" t="s">
        <v>179</v>
      </c>
      <c r="H331" s="363">
        <v>302</v>
      </c>
      <c r="I331" s="380">
        <f>SUM(I332:I333)</f>
        <v>0</v>
      </c>
      <c r="J331" s="380">
        <f>SUM(J332:J333)</f>
        <v>0</v>
      </c>
      <c r="K331" s="380">
        <f>SUM(K332:K333)</f>
        <v>0</v>
      </c>
      <c r="L331" s="380">
        <f>SUM(L332:L333)</f>
        <v>0</v>
      </c>
    </row>
    <row r="332" spans="1:16" hidden="1">
      <c r="A332" s="377">
        <v>3</v>
      </c>
      <c r="B332" s="376">
        <v>3</v>
      </c>
      <c r="C332" s="375">
        <v>2</v>
      </c>
      <c r="D332" s="373">
        <v>1</v>
      </c>
      <c r="E332" s="376">
        <v>2</v>
      </c>
      <c r="F332" s="374">
        <v>1</v>
      </c>
      <c r="G332" s="397" t="s">
        <v>178</v>
      </c>
      <c r="H332" s="363">
        <v>303</v>
      </c>
      <c r="I332" s="379">
        <v>0</v>
      </c>
      <c r="J332" s="379">
        <v>0</v>
      </c>
      <c r="K332" s="379">
        <v>0</v>
      </c>
      <c r="L332" s="378">
        <v>0</v>
      </c>
    </row>
    <row r="333" spans="1:16" hidden="1">
      <c r="A333" s="377">
        <v>3</v>
      </c>
      <c r="B333" s="376">
        <v>3</v>
      </c>
      <c r="C333" s="375">
        <v>2</v>
      </c>
      <c r="D333" s="373">
        <v>1</v>
      </c>
      <c r="E333" s="376">
        <v>2</v>
      </c>
      <c r="F333" s="374">
        <v>2</v>
      </c>
      <c r="G333" s="397" t="s">
        <v>177</v>
      </c>
      <c r="H333" s="363">
        <v>304</v>
      </c>
      <c r="I333" s="372">
        <v>0</v>
      </c>
      <c r="J333" s="372">
        <v>0</v>
      </c>
      <c r="K333" s="372">
        <v>0</v>
      </c>
      <c r="L333" s="372">
        <v>0</v>
      </c>
    </row>
    <row r="334" spans="1:16" hidden="1">
      <c r="A334" s="377">
        <v>3</v>
      </c>
      <c r="B334" s="376">
        <v>3</v>
      </c>
      <c r="C334" s="375">
        <v>2</v>
      </c>
      <c r="D334" s="373">
        <v>1</v>
      </c>
      <c r="E334" s="376">
        <v>3</v>
      </c>
      <c r="F334" s="374"/>
      <c r="G334" s="397" t="s">
        <v>176</v>
      </c>
      <c r="H334" s="363">
        <v>305</v>
      </c>
      <c r="I334" s="380">
        <f>SUM(I335:I336)</f>
        <v>0</v>
      </c>
      <c r="J334" s="380">
        <f>SUM(J335:J336)</f>
        <v>0</v>
      </c>
      <c r="K334" s="380">
        <f>SUM(K335:K336)</f>
        <v>0</v>
      </c>
      <c r="L334" s="380">
        <f>SUM(L335:L336)</f>
        <v>0</v>
      </c>
    </row>
    <row r="335" spans="1:16" hidden="1">
      <c r="A335" s="377">
        <v>3</v>
      </c>
      <c r="B335" s="376">
        <v>3</v>
      </c>
      <c r="C335" s="375">
        <v>2</v>
      </c>
      <c r="D335" s="373">
        <v>1</v>
      </c>
      <c r="E335" s="376">
        <v>3</v>
      </c>
      <c r="F335" s="374">
        <v>1</v>
      </c>
      <c r="G335" s="397" t="s">
        <v>175</v>
      </c>
      <c r="H335" s="363">
        <v>306</v>
      </c>
      <c r="I335" s="372">
        <v>0</v>
      </c>
      <c r="J335" s="372">
        <v>0</v>
      </c>
      <c r="K335" s="372">
        <v>0</v>
      </c>
      <c r="L335" s="372">
        <v>0</v>
      </c>
    </row>
    <row r="336" spans="1:16" hidden="1">
      <c r="A336" s="377">
        <v>3</v>
      </c>
      <c r="B336" s="376">
        <v>3</v>
      </c>
      <c r="C336" s="375">
        <v>2</v>
      </c>
      <c r="D336" s="373">
        <v>1</v>
      </c>
      <c r="E336" s="376">
        <v>3</v>
      </c>
      <c r="F336" s="374">
        <v>2</v>
      </c>
      <c r="G336" s="397" t="s">
        <v>174</v>
      </c>
      <c r="H336" s="363">
        <v>307</v>
      </c>
      <c r="I336" s="403">
        <v>0</v>
      </c>
      <c r="J336" s="404">
        <v>0</v>
      </c>
      <c r="K336" s="403">
        <v>0</v>
      </c>
      <c r="L336" s="403">
        <v>0</v>
      </c>
    </row>
    <row r="337" spans="1:12" hidden="1">
      <c r="A337" s="384">
        <v>3</v>
      </c>
      <c r="B337" s="384">
        <v>3</v>
      </c>
      <c r="C337" s="402">
        <v>2</v>
      </c>
      <c r="D337" s="397">
        <v>2</v>
      </c>
      <c r="E337" s="402"/>
      <c r="F337" s="401"/>
      <c r="G337" s="397" t="s">
        <v>173</v>
      </c>
      <c r="H337" s="363">
        <v>308</v>
      </c>
      <c r="I337" s="400">
        <f>I338</f>
        <v>0</v>
      </c>
      <c r="J337" s="399">
        <f>J338</f>
        <v>0</v>
      </c>
      <c r="K337" s="398">
        <f>K338</f>
        <v>0</v>
      </c>
      <c r="L337" s="398">
        <f>L338</f>
        <v>0</v>
      </c>
    </row>
    <row r="338" spans="1:12" hidden="1">
      <c r="A338" s="377">
        <v>3</v>
      </c>
      <c r="B338" s="377">
        <v>3</v>
      </c>
      <c r="C338" s="376">
        <v>2</v>
      </c>
      <c r="D338" s="373">
        <v>2</v>
      </c>
      <c r="E338" s="376">
        <v>1</v>
      </c>
      <c r="F338" s="374"/>
      <c r="G338" s="397" t="s">
        <v>173</v>
      </c>
      <c r="H338" s="363">
        <v>309</v>
      </c>
      <c r="I338" s="380">
        <f>SUM(I339:I340)</f>
        <v>0</v>
      </c>
      <c r="J338" s="386">
        <f>SUM(J339:J340)</f>
        <v>0</v>
      </c>
      <c r="K338" s="385">
        <f>SUM(K339:K340)</f>
        <v>0</v>
      </c>
      <c r="L338" s="385">
        <f>SUM(L339:L340)</f>
        <v>0</v>
      </c>
    </row>
    <row r="339" spans="1:12" hidden="1">
      <c r="A339" s="377">
        <v>3</v>
      </c>
      <c r="B339" s="377">
        <v>3</v>
      </c>
      <c r="C339" s="376">
        <v>2</v>
      </c>
      <c r="D339" s="373">
        <v>2</v>
      </c>
      <c r="E339" s="377">
        <v>1</v>
      </c>
      <c r="F339" s="395">
        <v>1</v>
      </c>
      <c r="G339" s="373" t="s">
        <v>172</v>
      </c>
      <c r="H339" s="363">
        <v>310</v>
      </c>
      <c r="I339" s="372">
        <v>0</v>
      </c>
      <c r="J339" s="372">
        <v>0</v>
      </c>
      <c r="K339" s="372">
        <v>0</v>
      </c>
      <c r="L339" s="372">
        <v>0</v>
      </c>
    </row>
    <row r="340" spans="1:12" hidden="1">
      <c r="A340" s="384">
        <v>3</v>
      </c>
      <c r="B340" s="384">
        <v>3</v>
      </c>
      <c r="C340" s="383">
        <v>2</v>
      </c>
      <c r="D340" s="382">
        <v>2</v>
      </c>
      <c r="E340" s="387">
        <v>1</v>
      </c>
      <c r="F340" s="396">
        <v>2</v>
      </c>
      <c r="G340" s="387" t="s">
        <v>171</v>
      </c>
      <c r="H340" s="363">
        <v>311</v>
      </c>
      <c r="I340" s="372">
        <v>0</v>
      </c>
      <c r="J340" s="372">
        <v>0</v>
      </c>
      <c r="K340" s="372">
        <v>0</v>
      </c>
      <c r="L340" s="372">
        <v>0</v>
      </c>
    </row>
    <row r="341" spans="1:12" ht="23.25" hidden="1" customHeight="1">
      <c r="A341" s="377">
        <v>3</v>
      </c>
      <c r="B341" s="377">
        <v>3</v>
      </c>
      <c r="C341" s="376">
        <v>2</v>
      </c>
      <c r="D341" s="375">
        <v>3</v>
      </c>
      <c r="E341" s="373"/>
      <c r="F341" s="395"/>
      <c r="G341" s="373" t="s">
        <v>170</v>
      </c>
      <c r="H341" s="363">
        <v>312</v>
      </c>
      <c r="I341" s="380">
        <f>I342</f>
        <v>0</v>
      </c>
      <c r="J341" s="386">
        <f>J342</f>
        <v>0</v>
      </c>
      <c r="K341" s="385">
        <f>K342</f>
        <v>0</v>
      </c>
      <c r="L341" s="385">
        <f>L342</f>
        <v>0</v>
      </c>
    </row>
    <row r="342" spans="1:12" ht="13.5" hidden="1" customHeight="1">
      <c r="A342" s="377">
        <v>3</v>
      </c>
      <c r="B342" s="377">
        <v>3</v>
      </c>
      <c r="C342" s="376">
        <v>2</v>
      </c>
      <c r="D342" s="375">
        <v>3</v>
      </c>
      <c r="E342" s="373">
        <v>1</v>
      </c>
      <c r="F342" s="395"/>
      <c r="G342" s="373" t="s">
        <v>170</v>
      </c>
      <c r="H342" s="363">
        <v>313</v>
      </c>
      <c r="I342" s="380">
        <f>I343+I344</f>
        <v>0</v>
      </c>
      <c r="J342" s="380">
        <f>J343+J344</f>
        <v>0</v>
      </c>
      <c r="K342" s="380">
        <f>K343+K344</f>
        <v>0</v>
      </c>
      <c r="L342" s="380">
        <f>L343+L344</f>
        <v>0</v>
      </c>
    </row>
    <row r="343" spans="1:12" ht="28.5" hidden="1" customHeight="1">
      <c r="A343" s="377">
        <v>3</v>
      </c>
      <c r="B343" s="377">
        <v>3</v>
      </c>
      <c r="C343" s="376">
        <v>2</v>
      </c>
      <c r="D343" s="375">
        <v>3</v>
      </c>
      <c r="E343" s="373">
        <v>1</v>
      </c>
      <c r="F343" s="395">
        <v>1</v>
      </c>
      <c r="G343" s="373" t="s">
        <v>169</v>
      </c>
      <c r="H343" s="363">
        <v>314</v>
      </c>
      <c r="I343" s="379">
        <v>0</v>
      </c>
      <c r="J343" s="379">
        <v>0</v>
      </c>
      <c r="K343" s="379">
        <v>0</v>
      </c>
      <c r="L343" s="378">
        <v>0</v>
      </c>
    </row>
    <row r="344" spans="1:12" ht="27.75" hidden="1" customHeight="1">
      <c r="A344" s="377">
        <v>3</v>
      </c>
      <c r="B344" s="377">
        <v>3</v>
      </c>
      <c r="C344" s="376">
        <v>2</v>
      </c>
      <c r="D344" s="375">
        <v>3</v>
      </c>
      <c r="E344" s="373">
        <v>1</v>
      </c>
      <c r="F344" s="395">
        <v>2</v>
      </c>
      <c r="G344" s="373" t="s">
        <v>168</v>
      </c>
      <c r="H344" s="363">
        <v>315</v>
      </c>
      <c r="I344" s="372">
        <v>0</v>
      </c>
      <c r="J344" s="372">
        <v>0</v>
      </c>
      <c r="K344" s="372">
        <v>0</v>
      </c>
      <c r="L344" s="372">
        <v>0</v>
      </c>
    </row>
    <row r="345" spans="1:12" hidden="1">
      <c r="A345" s="377">
        <v>3</v>
      </c>
      <c r="B345" s="377">
        <v>3</v>
      </c>
      <c r="C345" s="376">
        <v>2</v>
      </c>
      <c r="D345" s="375">
        <v>4</v>
      </c>
      <c r="E345" s="375"/>
      <c r="F345" s="374"/>
      <c r="G345" s="373" t="s">
        <v>167</v>
      </c>
      <c r="H345" s="363">
        <v>316</v>
      </c>
      <c r="I345" s="380">
        <f>I346</f>
        <v>0</v>
      </c>
      <c r="J345" s="386">
        <f>J346</f>
        <v>0</v>
      </c>
      <c r="K345" s="385">
        <f>K346</f>
        <v>0</v>
      </c>
      <c r="L345" s="385">
        <f>L346</f>
        <v>0</v>
      </c>
    </row>
    <row r="346" spans="1:12" hidden="1">
      <c r="A346" s="394">
        <v>3</v>
      </c>
      <c r="B346" s="394">
        <v>3</v>
      </c>
      <c r="C346" s="393">
        <v>2</v>
      </c>
      <c r="D346" s="392">
        <v>4</v>
      </c>
      <c r="E346" s="392">
        <v>1</v>
      </c>
      <c r="F346" s="391"/>
      <c r="G346" s="373" t="s">
        <v>167</v>
      </c>
      <c r="H346" s="363">
        <v>317</v>
      </c>
      <c r="I346" s="390">
        <f>SUM(I347:I348)</f>
        <v>0</v>
      </c>
      <c r="J346" s="389">
        <f>SUM(J347:J348)</f>
        <v>0</v>
      </c>
      <c r="K346" s="388">
        <f>SUM(K347:K348)</f>
        <v>0</v>
      </c>
      <c r="L346" s="388">
        <f>SUM(L347:L348)</f>
        <v>0</v>
      </c>
    </row>
    <row r="347" spans="1:12" ht="15.75" hidden="1" customHeight="1">
      <c r="A347" s="377">
        <v>3</v>
      </c>
      <c r="B347" s="377">
        <v>3</v>
      </c>
      <c r="C347" s="376">
        <v>2</v>
      </c>
      <c r="D347" s="375">
        <v>4</v>
      </c>
      <c r="E347" s="375">
        <v>1</v>
      </c>
      <c r="F347" s="374">
        <v>1</v>
      </c>
      <c r="G347" s="373" t="s">
        <v>166</v>
      </c>
      <c r="H347" s="363">
        <v>318</v>
      </c>
      <c r="I347" s="372">
        <v>0</v>
      </c>
      <c r="J347" s="372">
        <v>0</v>
      </c>
      <c r="K347" s="372">
        <v>0</v>
      </c>
      <c r="L347" s="372">
        <v>0</v>
      </c>
    </row>
    <row r="348" spans="1:12" hidden="1">
      <c r="A348" s="377">
        <v>3</v>
      </c>
      <c r="B348" s="377">
        <v>3</v>
      </c>
      <c r="C348" s="376">
        <v>2</v>
      </c>
      <c r="D348" s="375">
        <v>4</v>
      </c>
      <c r="E348" s="375">
        <v>1</v>
      </c>
      <c r="F348" s="374">
        <v>2</v>
      </c>
      <c r="G348" s="373" t="s">
        <v>165</v>
      </c>
      <c r="H348" s="363">
        <v>319</v>
      </c>
      <c r="I348" s="372">
        <v>0</v>
      </c>
      <c r="J348" s="372">
        <v>0</v>
      </c>
      <c r="K348" s="372">
        <v>0</v>
      </c>
      <c r="L348" s="372">
        <v>0</v>
      </c>
    </row>
    <row r="349" spans="1:12" hidden="1">
      <c r="A349" s="377">
        <v>3</v>
      </c>
      <c r="B349" s="377">
        <v>3</v>
      </c>
      <c r="C349" s="376">
        <v>2</v>
      </c>
      <c r="D349" s="375">
        <v>5</v>
      </c>
      <c r="E349" s="375"/>
      <c r="F349" s="374"/>
      <c r="G349" s="373" t="s">
        <v>164</v>
      </c>
      <c r="H349" s="363">
        <v>320</v>
      </c>
      <c r="I349" s="380">
        <f t="shared" ref="I349:L350" si="30">I350</f>
        <v>0</v>
      </c>
      <c r="J349" s="386">
        <f t="shared" si="30"/>
        <v>0</v>
      </c>
      <c r="K349" s="385">
        <f t="shared" si="30"/>
        <v>0</v>
      </c>
      <c r="L349" s="385">
        <f t="shared" si="30"/>
        <v>0</v>
      </c>
    </row>
    <row r="350" spans="1:12" hidden="1">
      <c r="A350" s="394">
        <v>3</v>
      </c>
      <c r="B350" s="394">
        <v>3</v>
      </c>
      <c r="C350" s="393">
        <v>2</v>
      </c>
      <c r="D350" s="392">
        <v>5</v>
      </c>
      <c r="E350" s="392">
        <v>1</v>
      </c>
      <c r="F350" s="391"/>
      <c r="G350" s="373" t="s">
        <v>164</v>
      </c>
      <c r="H350" s="363">
        <v>321</v>
      </c>
      <c r="I350" s="390">
        <f t="shared" si="30"/>
        <v>0</v>
      </c>
      <c r="J350" s="389">
        <f t="shared" si="30"/>
        <v>0</v>
      </c>
      <c r="K350" s="388">
        <f t="shared" si="30"/>
        <v>0</v>
      </c>
      <c r="L350" s="388">
        <f t="shared" si="30"/>
        <v>0</v>
      </c>
    </row>
    <row r="351" spans="1:12" hidden="1">
      <c r="A351" s="377">
        <v>3</v>
      </c>
      <c r="B351" s="377">
        <v>3</v>
      </c>
      <c r="C351" s="376">
        <v>2</v>
      </c>
      <c r="D351" s="375">
        <v>5</v>
      </c>
      <c r="E351" s="375">
        <v>1</v>
      </c>
      <c r="F351" s="374">
        <v>1</v>
      </c>
      <c r="G351" s="373" t="s">
        <v>164</v>
      </c>
      <c r="H351" s="363">
        <v>322</v>
      </c>
      <c r="I351" s="379">
        <v>0</v>
      </c>
      <c r="J351" s="379">
        <v>0</v>
      </c>
      <c r="K351" s="379">
        <v>0</v>
      </c>
      <c r="L351" s="378">
        <v>0</v>
      </c>
    </row>
    <row r="352" spans="1:12" ht="16.5" hidden="1" customHeight="1">
      <c r="A352" s="377">
        <v>3</v>
      </c>
      <c r="B352" s="377">
        <v>3</v>
      </c>
      <c r="C352" s="376">
        <v>2</v>
      </c>
      <c r="D352" s="375">
        <v>6</v>
      </c>
      <c r="E352" s="375"/>
      <c r="F352" s="374"/>
      <c r="G352" s="373" t="s">
        <v>163</v>
      </c>
      <c r="H352" s="363">
        <v>323</v>
      </c>
      <c r="I352" s="380">
        <f t="shared" ref="I352:L353" si="31">I353</f>
        <v>0</v>
      </c>
      <c r="J352" s="386">
        <f t="shared" si="31"/>
        <v>0</v>
      </c>
      <c r="K352" s="385">
        <f t="shared" si="31"/>
        <v>0</v>
      </c>
      <c r="L352" s="385">
        <f t="shared" si="31"/>
        <v>0</v>
      </c>
    </row>
    <row r="353" spans="1:12" ht="15" hidden="1" customHeight="1">
      <c r="A353" s="377">
        <v>3</v>
      </c>
      <c r="B353" s="377">
        <v>3</v>
      </c>
      <c r="C353" s="376">
        <v>2</v>
      </c>
      <c r="D353" s="375">
        <v>6</v>
      </c>
      <c r="E353" s="375">
        <v>1</v>
      </c>
      <c r="F353" s="374"/>
      <c r="G353" s="373" t="s">
        <v>163</v>
      </c>
      <c r="H353" s="363">
        <v>324</v>
      </c>
      <c r="I353" s="380">
        <f t="shared" si="31"/>
        <v>0</v>
      </c>
      <c r="J353" s="386">
        <f t="shared" si="31"/>
        <v>0</v>
      </c>
      <c r="K353" s="385">
        <f t="shared" si="31"/>
        <v>0</v>
      </c>
      <c r="L353" s="385">
        <f t="shared" si="31"/>
        <v>0</v>
      </c>
    </row>
    <row r="354" spans="1:12" ht="13.5" hidden="1" customHeight="1">
      <c r="A354" s="384">
        <v>3</v>
      </c>
      <c r="B354" s="384">
        <v>3</v>
      </c>
      <c r="C354" s="383">
        <v>2</v>
      </c>
      <c r="D354" s="382">
        <v>6</v>
      </c>
      <c r="E354" s="382">
        <v>1</v>
      </c>
      <c r="F354" s="381">
        <v>1</v>
      </c>
      <c r="G354" s="387" t="s">
        <v>163</v>
      </c>
      <c r="H354" s="363">
        <v>325</v>
      </c>
      <c r="I354" s="379">
        <v>0</v>
      </c>
      <c r="J354" s="379">
        <v>0</v>
      </c>
      <c r="K354" s="379">
        <v>0</v>
      </c>
      <c r="L354" s="378">
        <v>0</v>
      </c>
    </row>
    <row r="355" spans="1:12" ht="15" hidden="1" customHeight="1">
      <c r="A355" s="377">
        <v>3</v>
      </c>
      <c r="B355" s="377">
        <v>3</v>
      </c>
      <c r="C355" s="376">
        <v>2</v>
      </c>
      <c r="D355" s="375">
        <v>7</v>
      </c>
      <c r="E355" s="375"/>
      <c r="F355" s="374"/>
      <c r="G355" s="373" t="s">
        <v>162</v>
      </c>
      <c r="H355" s="363">
        <v>326</v>
      </c>
      <c r="I355" s="380">
        <f>I356</f>
        <v>0</v>
      </c>
      <c r="J355" s="386">
        <f>J356</f>
        <v>0</v>
      </c>
      <c r="K355" s="385">
        <f>K356</f>
        <v>0</v>
      </c>
      <c r="L355" s="385">
        <f>L356</f>
        <v>0</v>
      </c>
    </row>
    <row r="356" spans="1:12" ht="12.75" hidden="1" customHeight="1">
      <c r="A356" s="384">
        <v>3</v>
      </c>
      <c r="B356" s="384">
        <v>3</v>
      </c>
      <c r="C356" s="383">
        <v>2</v>
      </c>
      <c r="D356" s="382">
        <v>7</v>
      </c>
      <c r="E356" s="382">
        <v>1</v>
      </c>
      <c r="F356" s="381"/>
      <c r="G356" s="373" t="s">
        <v>162</v>
      </c>
      <c r="H356" s="363">
        <v>327</v>
      </c>
      <c r="I356" s="380">
        <f>SUM(I357:I358)</f>
        <v>0</v>
      </c>
      <c r="J356" s="380">
        <f>SUM(J357:J358)</f>
        <v>0</v>
      </c>
      <c r="K356" s="380">
        <f>SUM(K357:K358)</f>
        <v>0</v>
      </c>
      <c r="L356" s="380">
        <f>SUM(L357:L358)</f>
        <v>0</v>
      </c>
    </row>
    <row r="357" spans="1:12" ht="27" hidden="1" customHeight="1">
      <c r="A357" s="377">
        <v>3</v>
      </c>
      <c r="B357" s="377">
        <v>3</v>
      </c>
      <c r="C357" s="376">
        <v>2</v>
      </c>
      <c r="D357" s="375">
        <v>7</v>
      </c>
      <c r="E357" s="375">
        <v>1</v>
      </c>
      <c r="F357" s="374">
        <v>1</v>
      </c>
      <c r="G357" s="373" t="s">
        <v>161</v>
      </c>
      <c r="H357" s="363">
        <v>328</v>
      </c>
      <c r="I357" s="379">
        <v>0</v>
      </c>
      <c r="J357" s="379">
        <v>0</v>
      </c>
      <c r="K357" s="379">
        <v>0</v>
      </c>
      <c r="L357" s="378">
        <v>0</v>
      </c>
    </row>
    <row r="358" spans="1:12" ht="30" hidden="1" customHeight="1">
      <c r="A358" s="377">
        <v>3</v>
      </c>
      <c r="B358" s="377">
        <v>3</v>
      </c>
      <c r="C358" s="376">
        <v>2</v>
      </c>
      <c r="D358" s="375">
        <v>7</v>
      </c>
      <c r="E358" s="375">
        <v>1</v>
      </c>
      <c r="F358" s="374">
        <v>2</v>
      </c>
      <c r="G358" s="373" t="s">
        <v>160</v>
      </c>
      <c r="H358" s="363">
        <v>329</v>
      </c>
      <c r="I358" s="372">
        <v>0</v>
      </c>
      <c r="J358" s="372">
        <v>0</v>
      </c>
      <c r="K358" s="372">
        <v>0</v>
      </c>
      <c r="L358" s="372">
        <v>0</v>
      </c>
    </row>
    <row r="359" spans="1:12" ht="18.75" customHeight="1">
      <c r="A359" s="371"/>
      <c r="B359" s="371"/>
      <c r="C359" s="370"/>
      <c r="D359" s="369"/>
      <c r="E359" s="368"/>
      <c r="F359" s="367"/>
      <c r="G359" s="366" t="s">
        <v>159</v>
      </c>
      <c r="H359" s="363">
        <v>330</v>
      </c>
      <c r="I359" s="365">
        <f>SUM(I30+I176)</f>
        <v>155000</v>
      </c>
      <c r="J359" s="365">
        <f>SUM(J30+J176)</f>
        <v>67800</v>
      </c>
      <c r="K359" s="365">
        <f>SUM(K30+K176)</f>
        <v>64354.42</v>
      </c>
      <c r="L359" s="365">
        <f>SUM(L30+L176)</f>
        <v>64354.42</v>
      </c>
    </row>
    <row r="360" spans="1:12" ht="18.75" customHeight="1">
      <c r="G360" s="364"/>
      <c r="H360" s="363"/>
      <c r="I360" s="362"/>
      <c r="J360" s="361"/>
      <c r="K360" s="361"/>
      <c r="L360" s="361"/>
    </row>
    <row r="361" spans="1:12" ht="18.75" customHeight="1">
      <c r="D361" s="353"/>
      <c r="E361" s="353"/>
      <c r="F361" s="355"/>
      <c r="G361" s="353" t="s">
        <v>45</v>
      </c>
      <c r="H361" s="357"/>
      <c r="I361" s="360"/>
      <c r="J361" s="361"/>
      <c r="K361" s="353" t="s">
        <v>40</v>
      </c>
      <c r="L361" s="360"/>
    </row>
    <row r="362" spans="1:12" ht="18.75" customHeight="1">
      <c r="A362" s="359"/>
      <c r="B362" s="359"/>
      <c r="C362" s="359"/>
      <c r="D362" s="358" t="s">
        <v>158</v>
      </c>
      <c r="E362" s="475"/>
      <c r="F362" s="475"/>
      <c r="G362" s="357"/>
      <c r="H362" s="357"/>
      <c r="I362" s="356" t="s">
        <v>23</v>
      </c>
      <c r="K362" s="622" t="s">
        <v>25</v>
      </c>
      <c r="L362" s="622"/>
    </row>
    <row r="363" spans="1:12" ht="15.75" customHeight="1">
      <c r="I363" s="354"/>
      <c r="K363" s="354"/>
      <c r="L363" s="354"/>
    </row>
    <row r="364" spans="1:12" ht="15.75" customHeight="1">
      <c r="D364" s="353"/>
      <c r="E364" s="353"/>
      <c r="F364" s="355"/>
      <c r="G364" s="353" t="s">
        <v>43</v>
      </c>
      <c r="I364" s="354"/>
      <c r="K364" s="353" t="s">
        <v>41</v>
      </c>
      <c r="L364" s="352"/>
    </row>
    <row r="365" spans="1:12" ht="26.25" customHeight="1">
      <c r="D365" s="623" t="s">
        <v>157</v>
      </c>
      <c r="E365" s="624"/>
      <c r="F365" s="624"/>
      <c r="G365" s="624"/>
      <c r="H365" s="351"/>
      <c r="I365" s="350" t="s">
        <v>23</v>
      </c>
      <c r="K365" s="622" t="s">
        <v>25</v>
      </c>
      <c r="L365" s="622"/>
    </row>
  </sheetData>
  <sheetProtection formatCells="0" formatColumns="0" formatRows="0" insertColumns="0" insertRows="0" insertHyperlinks="0" deleteColumns="0" deleteRows="0" sort="0" autoFilter="0" pivotTables="0"/>
  <mergeCells count="22">
    <mergeCell ref="A18:L18"/>
    <mergeCell ref="C22:I22"/>
    <mergeCell ref="A29:F29"/>
    <mergeCell ref="G25:H25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  <mergeCell ref="B13:L13"/>
    <mergeCell ref="G15:K15"/>
    <mergeCell ref="G16:K16"/>
    <mergeCell ref="E17:K17"/>
    <mergeCell ref="A7:L7"/>
    <mergeCell ref="G8:K8"/>
    <mergeCell ref="A9:L9"/>
    <mergeCell ref="G10:K10"/>
    <mergeCell ref="G11:K11"/>
  </mergeCells>
  <pageMargins left="0.59055118110236227" right="0.39370078740157483" top="0.74803149606299213" bottom="0.74803149606299213" header="0.31496062992125984" footer="0.31496062992125984"/>
  <pageSetup paperSize="10000" scale="9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"/>
  <sheetViews>
    <sheetView showZeros="0" topLeftCell="A4" workbookViewId="0">
      <selection activeCell="D7" sqref="D7:L7"/>
    </sheetView>
  </sheetViews>
  <sheetFormatPr defaultRowHeight="12"/>
  <cols>
    <col min="1" max="1" width="23.42578125" style="98" customWidth="1"/>
    <col min="2" max="2" width="7.85546875" style="98" customWidth="1"/>
    <col min="3" max="4" width="8.140625" style="98" customWidth="1"/>
    <col min="5" max="5" width="7.5703125" style="98" customWidth="1"/>
    <col min="6" max="7" width="7.42578125" style="98" customWidth="1"/>
    <col min="8" max="8" width="8.42578125" style="98" customWidth="1"/>
    <col min="9" max="9" width="8.140625" style="98" customWidth="1"/>
    <col min="10" max="10" width="6" style="98" customWidth="1"/>
    <col min="11" max="12" width="8.140625" style="98" customWidth="1"/>
    <col min="13" max="13" width="8.28515625" style="98" customWidth="1"/>
    <col min="14" max="14" width="9.140625" style="98"/>
    <col min="15" max="15" width="6" style="98" customWidth="1"/>
    <col min="16" max="16" width="7.5703125" style="98" customWidth="1"/>
    <col min="17" max="17" width="5.140625" style="98" customWidth="1"/>
    <col min="18" max="18" width="5.28515625" style="98" customWidth="1"/>
    <col min="19" max="19" width="8" style="98" customWidth="1"/>
    <col min="20" max="16384" width="9.140625" style="97"/>
  </cols>
  <sheetData>
    <row r="1" spans="1:23" ht="12.75" customHeight="1">
      <c r="O1" s="684" t="s">
        <v>98</v>
      </c>
      <c r="P1" s="684"/>
      <c r="Q1" s="684"/>
      <c r="R1" s="684"/>
      <c r="S1" s="684"/>
    </row>
    <row r="2" spans="1:23" ht="29.25" customHeight="1">
      <c r="B2" s="683" t="s">
        <v>99</v>
      </c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172"/>
      <c r="O2" s="684"/>
      <c r="P2" s="684"/>
      <c r="Q2" s="684"/>
      <c r="R2" s="684"/>
      <c r="S2" s="684"/>
    </row>
    <row r="3" spans="1:23" ht="9.75" customHeight="1">
      <c r="H3" s="98" t="s">
        <v>90</v>
      </c>
      <c r="I3" s="171"/>
      <c r="J3" s="171"/>
      <c r="K3" s="171"/>
      <c r="L3" s="171"/>
      <c r="M3" s="171"/>
      <c r="N3" s="113"/>
      <c r="O3" s="113"/>
      <c r="P3" s="113"/>
      <c r="Q3" s="113"/>
      <c r="R3" s="113"/>
      <c r="S3" s="113"/>
    </row>
    <row r="4" spans="1:23" ht="0.75" customHeight="1">
      <c r="I4" s="171"/>
      <c r="J4" s="171"/>
      <c r="K4" s="171"/>
      <c r="L4" s="171"/>
      <c r="M4" s="171"/>
      <c r="N4" s="113"/>
      <c r="O4" s="113"/>
      <c r="P4" s="113"/>
      <c r="Q4" s="113"/>
      <c r="R4" s="113"/>
      <c r="S4" s="113"/>
      <c r="U4" s="170"/>
      <c r="V4" s="170"/>
      <c r="W4" s="170"/>
    </row>
    <row r="5" spans="1:23" ht="26.25" customHeight="1">
      <c r="A5" s="691" t="s">
        <v>156</v>
      </c>
      <c r="B5" s="691"/>
      <c r="C5" s="691"/>
      <c r="D5" s="691"/>
      <c r="E5" s="691"/>
      <c r="F5" s="691"/>
      <c r="G5" s="691"/>
      <c r="H5" s="691"/>
      <c r="I5" s="691"/>
      <c r="J5" s="691"/>
      <c r="K5" s="691"/>
      <c r="L5" s="691"/>
      <c r="M5" s="691"/>
      <c r="N5" s="691"/>
      <c r="O5" s="691"/>
      <c r="P5" s="691"/>
      <c r="Q5" s="691"/>
      <c r="R5" s="691"/>
      <c r="S5" s="691"/>
      <c r="T5" s="170"/>
      <c r="U5" s="170"/>
      <c r="V5" s="170"/>
    </row>
    <row r="6" spans="1:23" ht="3" customHeight="1">
      <c r="A6" s="169"/>
      <c r="B6" s="169"/>
      <c r="C6" s="169"/>
      <c r="D6" s="169"/>
      <c r="E6" s="169"/>
      <c r="F6" s="169"/>
      <c r="G6" s="169"/>
      <c r="H6" s="169"/>
      <c r="I6" s="169"/>
      <c r="J6" s="692"/>
      <c r="K6" s="692"/>
      <c r="L6" s="692"/>
      <c r="M6" s="692"/>
      <c r="N6" s="169"/>
      <c r="O6" s="169"/>
      <c r="P6" s="169"/>
      <c r="Q6" s="169"/>
      <c r="R6" s="169"/>
      <c r="S6" s="169"/>
    </row>
    <row r="7" spans="1:23" ht="12" customHeight="1">
      <c r="A7" s="115"/>
      <c r="B7" s="115"/>
      <c r="C7" s="115"/>
      <c r="D7" s="692" t="s">
        <v>426</v>
      </c>
      <c r="E7" s="692"/>
      <c r="F7" s="692"/>
      <c r="G7" s="692"/>
      <c r="H7" s="692"/>
      <c r="I7" s="692"/>
      <c r="J7" s="692"/>
      <c r="K7" s="692"/>
      <c r="L7" s="692"/>
      <c r="M7" s="168"/>
      <c r="N7" s="115"/>
      <c r="O7" s="115"/>
      <c r="P7" s="115"/>
      <c r="Q7" s="115"/>
      <c r="R7" s="115"/>
      <c r="S7" s="115"/>
    </row>
    <row r="8" spans="1:23" ht="8.25" customHeight="1">
      <c r="A8" s="115"/>
      <c r="B8" s="115"/>
      <c r="C8" s="115"/>
      <c r="D8" s="115"/>
      <c r="E8" s="693" t="s">
        <v>89</v>
      </c>
      <c r="F8" s="693"/>
      <c r="G8" s="693"/>
      <c r="H8" s="693"/>
      <c r="I8" s="693"/>
      <c r="J8" s="693"/>
      <c r="K8" s="693"/>
      <c r="L8" s="693"/>
      <c r="M8" s="168"/>
      <c r="N8" s="115"/>
      <c r="O8" s="115"/>
      <c r="P8" s="115"/>
      <c r="Q8" s="115"/>
      <c r="R8" s="115"/>
      <c r="S8" s="115"/>
    </row>
    <row r="9" spans="1:23" ht="0.75" customHeight="1">
      <c r="A9" s="167"/>
      <c r="B9" s="101"/>
      <c r="C9" s="101"/>
      <c r="D9" s="101"/>
      <c r="E9" s="101"/>
      <c r="F9" s="101"/>
      <c r="G9" s="101"/>
      <c r="H9" s="100"/>
      <c r="I9" s="100"/>
      <c r="J9" s="666"/>
      <c r="K9" s="666"/>
      <c r="N9" s="115"/>
      <c r="O9" s="115"/>
      <c r="P9" s="115"/>
      <c r="Q9" s="115"/>
      <c r="R9" s="115"/>
      <c r="S9" s="115"/>
    </row>
    <row r="10" spans="1:23" ht="14.25" customHeight="1">
      <c r="A10" s="100"/>
      <c r="B10" s="692"/>
      <c r="C10" s="692"/>
      <c r="D10" s="166"/>
      <c r="E10" s="166"/>
      <c r="F10" s="161"/>
      <c r="G10" s="161"/>
      <c r="H10" s="100"/>
      <c r="I10" s="100"/>
      <c r="J10" s="696"/>
      <c r="K10" s="696"/>
      <c r="Q10" s="156"/>
      <c r="R10" s="156"/>
      <c r="S10" s="156"/>
    </row>
    <row r="11" spans="1:23" ht="15" customHeight="1">
      <c r="A11" s="165"/>
      <c r="B11" s="164"/>
      <c r="C11" s="163"/>
      <c r="D11" s="162"/>
      <c r="E11" s="161"/>
      <c r="F11" s="161"/>
      <c r="G11" s="161"/>
      <c r="H11" s="100"/>
      <c r="I11" s="100"/>
      <c r="J11" s="160"/>
      <c r="K11" s="160"/>
      <c r="Q11" s="156"/>
      <c r="R11" s="156"/>
      <c r="S11" s="156"/>
    </row>
    <row r="12" spans="1:23" ht="14.25" customHeight="1">
      <c r="A12" s="146"/>
      <c r="B12" s="144"/>
      <c r="C12" s="144"/>
      <c r="D12" s="159"/>
      <c r="E12" s="101"/>
      <c r="F12" s="101"/>
      <c r="G12" s="101"/>
      <c r="H12" s="100"/>
      <c r="I12" s="158" t="s">
        <v>88</v>
      </c>
      <c r="J12" s="694" t="s">
        <v>100</v>
      </c>
      <c r="K12" s="694"/>
      <c r="L12" s="694"/>
      <c r="M12" s="694"/>
      <c r="N12" s="694"/>
      <c r="O12" s="694"/>
      <c r="P12" s="666"/>
      <c r="Q12" s="666"/>
      <c r="R12" s="687">
        <v>7</v>
      </c>
      <c r="S12" s="688"/>
    </row>
    <row r="13" spans="1:23" ht="14.25" customHeight="1">
      <c r="A13" s="146"/>
      <c r="B13" s="149"/>
      <c r="C13" s="149"/>
      <c r="D13" s="149"/>
      <c r="E13" s="157"/>
      <c r="F13" s="157"/>
      <c r="G13" s="157"/>
      <c r="H13" s="100"/>
      <c r="I13" s="689" t="s">
        <v>101</v>
      </c>
      <c r="J13" s="689"/>
      <c r="K13" s="689"/>
      <c r="L13" s="689"/>
      <c r="M13" s="689"/>
      <c r="N13" s="689"/>
      <c r="O13" s="689"/>
      <c r="Q13" s="156"/>
      <c r="R13" s="156"/>
      <c r="S13" s="156"/>
    </row>
    <row r="14" spans="1:23" ht="14.25" customHeight="1">
      <c r="A14" s="146"/>
      <c r="B14" s="149"/>
      <c r="C14" s="149"/>
      <c r="D14" s="149"/>
      <c r="E14" s="157"/>
      <c r="F14" s="157"/>
      <c r="G14" s="157"/>
      <c r="H14" s="686" t="s">
        <v>87</v>
      </c>
      <c r="I14" s="686"/>
      <c r="J14" s="686"/>
      <c r="K14" s="686"/>
      <c r="L14" s="686"/>
      <c r="M14" s="686"/>
      <c r="N14" s="686"/>
      <c r="O14" s="686"/>
      <c r="Q14" s="156"/>
      <c r="R14" s="687" t="s">
        <v>102</v>
      </c>
      <c r="S14" s="688"/>
    </row>
    <row r="15" spans="1:23" ht="18" customHeight="1">
      <c r="A15" s="155"/>
      <c r="B15" s="149"/>
      <c r="C15" s="143" t="s">
        <v>86</v>
      </c>
      <c r="D15" s="143"/>
      <c r="E15" s="154"/>
      <c r="F15" s="154"/>
      <c r="G15" s="142"/>
      <c r="H15" s="689" t="s">
        <v>103</v>
      </c>
      <c r="I15" s="689"/>
      <c r="J15" s="689"/>
      <c r="K15" s="689"/>
      <c r="L15" s="689"/>
      <c r="M15" s="689"/>
      <c r="N15" s="689"/>
      <c r="O15" s="690"/>
      <c r="P15" s="153">
        <v>8</v>
      </c>
      <c r="Q15" s="152">
        <v>2</v>
      </c>
      <c r="R15" s="151">
        <v>1</v>
      </c>
      <c r="S15" s="151">
        <v>8</v>
      </c>
    </row>
    <row r="16" spans="1:23" ht="19.5" customHeight="1">
      <c r="A16" s="150"/>
      <c r="B16" s="149"/>
      <c r="C16" s="149"/>
      <c r="D16" s="149"/>
      <c r="E16" s="148"/>
      <c r="F16" s="148"/>
      <c r="G16" s="148"/>
      <c r="H16" s="147"/>
      <c r="I16" s="147"/>
      <c r="J16" s="147"/>
      <c r="K16" s="147"/>
      <c r="L16" s="147"/>
      <c r="M16" s="147"/>
      <c r="N16" s="147"/>
      <c r="O16" s="147"/>
      <c r="P16" s="141"/>
      <c r="Q16" s="141"/>
      <c r="R16" s="141"/>
      <c r="S16" s="141"/>
    </row>
    <row r="17" spans="1:27" ht="16.5" customHeight="1" thickBot="1">
      <c r="A17" s="146"/>
      <c r="B17" s="145"/>
      <c r="C17" s="145"/>
      <c r="D17" s="144"/>
      <c r="E17" s="143"/>
      <c r="F17" s="143"/>
      <c r="G17" s="143"/>
      <c r="H17" s="142"/>
      <c r="I17" s="100"/>
      <c r="J17" s="100"/>
      <c r="K17" s="100"/>
      <c r="M17" s="141"/>
      <c r="Q17" s="141"/>
      <c r="R17" s="141"/>
      <c r="S17" s="141"/>
    </row>
    <row r="18" spans="1:27" ht="16.5" customHeight="1">
      <c r="A18" s="674" t="s">
        <v>85</v>
      </c>
      <c r="B18" s="679" t="s">
        <v>84</v>
      </c>
      <c r="C18" s="680"/>
      <c r="D18" s="680"/>
      <c r="E18" s="680"/>
      <c r="F18" s="680"/>
      <c r="G18" s="681"/>
      <c r="H18" s="677" t="s">
        <v>83</v>
      </c>
      <c r="I18" s="677"/>
      <c r="J18" s="677"/>
      <c r="K18" s="677"/>
      <c r="L18" s="678"/>
      <c r="M18" s="685" t="s">
        <v>82</v>
      </c>
      <c r="N18" s="677"/>
      <c r="O18" s="677"/>
      <c r="P18" s="677"/>
      <c r="Q18" s="677"/>
      <c r="R18" s="677"/>
      <c r="S18" s="678"/>
      <c r="U18" s="140"/>
      <c r="V18" s="139"/>
      <c r="W18" s="139"/>
      <c r="X18" s="139"/>
      <c r="Y18" s="139"/>
      <c r="Z18" s="139"/>
      <c r="AA18" s="139"/>
    </row>
    <row r="19" spans="1:27" ht="13.5" customHeight="1">
      <c r="A19" s="675"/>
      <c r="B19" s="695" t="s">
        <v>81</v>
      </c>
      <c r="C19" s="667"/>
      <c r="D19" s="667"/>
      <c r="E19" s="667" t="s">
        <v>80</v>
      </c>
      <c r="F19" s="667"/>
      <c r="G19" s="668"/>
      <c r="H19" s="669" t="s">
        <v>97</v>
      </c>
      <c r="I19" s="670" t="s">
        <v>96</v>
      </c>
      <c r="J19" s="670" t="s">
        <v>95</v>
      </c>
      <c r="K19" s="672" t="s">
        <v>79</v>
      </c>
      <c r="L19" s="673" t="s">
        <v>72</v>
      </c>
      <c r="M19" s="682" t="s">
        <v>97</v>
      </c>
      <c r="N19" s="670" t="s">
        <v>96</v>
      </c>
      <c r="O19" s="670" t="s">
        <v>95</v>
      </c>
      <c r="P19" s="672" t="s">
        <v>94</v>
      </c>
      <c r="Q19" s="670" t="s">
        <v>78</v>
      </c>
      <c r="R19" s="670" t="s">
        <v>77</v>
      </c>
      <c r="S19" s="697" t="s">
        <v>72</v>
      </c>
      <c r="U19" s="140"/>
      <c r="V19" s="139"/>
      <c r="W19" s="139"/>
      <c r="X19" s="139"/>
      <c r="Y19" s="139"/>
      <c r="Z19" s="139"/>
      <c r="AA19" s="139"/>
    </row>
    <row r="20" spans="1:27" ht="87" customHeight="1">
      <c r="A20" s="676"/>
      <c r="B20" s="116" t="s">
        <v>75</v>
      </c>
      <c r="C20" s="114" t="s">
        <v>74</v>
      </c>
      <c r="D20" s="114" t="s">
        <v>76</v>
      </c>
      <c r="E20" s="112" t="s">
        <v>75</v>
      </c>
      <c r="F20" s="114" t="s">
        <v>74</v>
      </c>
      <c r="G20" s="111" t="s">
        <v>73</v>
      </c>
      <c r="H20" s="669"/>
      <c r="I20" s="670"/>
      <c r="J20" s="670"/>
      <c r="K20" s="672"/>
      <c r="L20" s="673"/>
      <c r="M20" s="682"/>
      <c r="N20" s="670"/>
      <c r="O20" s="670"/>
      <c r="P20" s="672"/>
      <c r="Q20" s="670"/>
      <c r="R20" s="670"/>
      <c r="S20" s="698"/>
    </row>
    <row r="21" spans="1:27" ht="10.5" customHeight="1">
      <c r="A21" s="107">
        <v>1</v>
      </c>
      <c r="B21" s="110">
        <v>2</v>
      </c>
      <c r="C21" s="109">
        <v>3</v>
      </c>
      <c r="D21" s="109">
        <v>4</v>
      </c>
      <c r="E21" s="105">
        <v>5</v>
      </c>
      <c r="F21" s="109">
        <v>6</v>
      </c>
      <c r="G21" s="108">
        <v>7</v>
      </c>
      <c r="H21" s="106">
        <v>8</v>
      </c>
      <c r="I21" s="105">
        <v>9</v>
      </c>
      <c r="J21" s="105">
        <v>10</v>
      </c>
      <c r="K21" s="105">
        <v>11</v>
      </c>
      <c r="L21" s="104">
        <v>12</v>
      </c>
      <c r="M21" s="107">
        <v>13</v>
      </c>
      <c r="N21" s="105">
        <v>14</v>
      </c>
      <c r="O21" s="105">
        <v>15</v>
      </c>
      <c r="P21" s="105">
        <v>16</v>
      </c>
      <c r="Q21" s="105">
        <v>17</v>
      </c>
      <c r="R21" s="105">
        <v>18</v>
      </c>
      <c r="S21" s="104">
        <v>19</v>
      </c>
    </row>
    <row r="22" spans="1:27" ht="49.5" customHeight="1">
      <c r="A22" s="138" t="s">
        <v>71</v>
      </c>
      <c r="B22" s="135"/>
      <c r="C22" s="134"/>
      <c r="D22" s="103"/>
      <c r="E22" s="133"/>
      <c r="F22" s="134"/>
      <c r="G22" s="137"/>
      <c r="H22" s="136"/>
      <c r="I22" s="134"/>
      <c r="J22" s="134"/>
      <c r="K22" s="103"/>
      <c r="L22" s="129">
        <f>SUM(H22:K22)</f>
        <v>0</v>
      </c>
      <c r="M22" s="135"/>
      <c r="N22" s="134"/>
      <c r="O22" s="134"/>
      <c r="P22" s="134"/>
      <c r="Q22" s="133"/>
      <c r="R22" s="133"/>
      <c r="S22" s="129">
        <f>SUM(M22:R22)</f>
        <v>0</v>
      </c>
    </row>
    <row r="23" spans="1:27" ht="24" customHeight="1">
      <c r="A23" s="138" t="s">
        <v>70</v>
      </c>
      <c r="B23" s="135"/>
      <c r="C23" s="134"/>
      <c r="D23" s="103"/>
      <c r="E23" s="133"/>
      <c r="F23" s="134"/>
      <c r="G23" s="137"/>
      <c r="H23" s="136"/>
      <c r="I23" s="134"/>
      <c r="J23" s="134"/>
      <c r="K23" s="103"/>
      <c r="L23" s="129">
        <f>SUM(H23:K23)</f>
        <v>0</v>
      </c>
      <c r="M23" s="135"/>
      <c r="N23" s="134"/>
      <c r="O23" s="134"/>
      <c r="P23" s="134"/>
      <c r="Q23" s="133"/>
      <c r="R23" s="133"/>
      <c r="S23" s="129">
        <f>SUM(M23:R23)</f>
        <v>0</v>
      </c>
    </row>
    <row r="24" spans="1:27" ht="18" customHeight="1">
      <c r="A24" s="138" t="s">
        <v>93</v>
      </c>
      <c r="B24" s="135">
        <v>6.5</v>
      </c>
      <c r="C24" s="134">
        <v>6.5</v>
      </c>
      <c r="D24" s="103">
        <v>6.5</v>
      </c>
      <c r="E24" s="133">
        <v>6.5</v>
      </c>
      <c r="F24" s="134">
        <v>6.5</v>
      </c>
      <c r="G24" s="137">
        <v>6.5</v>
      </c>
      <c r="H24" s="136">
        <v>43002</v>
      </c>
      <c r="I24" s="134">
        <v>4752</v>
      </c>
      <c r="J24" s="134">
        <v>113</v>
      </c>
      <c r="K24" s="103"/>
      <c r="L24" s="129">
        <f>SUM(H24:K24)</f>
        <v>47867</v>
      </c>
      <c r="M24" s="135">
        <v>42796</v>
      </c>
      <c r="N24" s="134">
        <v>4752</v>
      </c>
      <c r="O24" s="134">
        <v>113</v>
      </c>
      <c r="P24" s="134"/>
      <c r="Q24" s="133"/>
      <c r="R24" s="133"/>
      <c r="S24" s="129">
        <f>SUM(M24:R24)</f>
        <v>47661</v>
      </c>
    </row>
    <row r="25" spans="1:27" ht="18" customHeight="1">
      <c r="A25" s="138" t="s">
        <v>69</v>
      </c>
      <c r="B25" s="135">
        <v>2.5</v>
      </c>
      <c r="C25" s="134">
        <v>2.5</v>
      </c>
      <c r="D25" s="103">
        <v>2.5</v>
      </c>
      <c r="E25" s="133">
        <v>2.5</v>
      </c>
      <c r="F25" s="134">
        <v>2.5</v>
      </c>
      <c r="G25" s="137">
        <v>2.5</v>
      </c>
      <c r="H25" s="136">
        <v>10130</v>
      </c>
      <c r="I25" s="134">
        <v>1103</v>
      </c>
      <c r="J25" s="134"/>
      <c r="K25" s="103"/>
      <c r="L25" s="129">
        <f>SUM(H25:K25)</f>
        <v>11233</v>
      </c>
      <c r="M25" s="135">
        <v>10128</v>
      </c>
      <c r="N25" s="134">
        <v>1103</v>
      </c>
      <c r="O25" s="134"/>
      <c r="P25" s="134"/>
      <c r="Q25" s="133"/>
      <c r="R25" s="133"/>
      <c r="S25" s="129">
        <f>SUM(M25:R25)</f>
        <v>11231</v>
      </c>
    </row>
    <row r="26" spans="1:27" ht="25.5" customHeight="1">
      <c r="A26" s="132" t="s">
        <v>92</v>
      </c>
      <c r="B26" s="128">
        <v>1</v>
      </c>
      <c r="C26" s="127">
        <v>1</v>
      </c>
      <c r="D26" s="102">
        <v>1</v>
      </c>
      <c r="E26" s="126">
        <v>1</v>
      </c>
      <c r="F26" s="127">
        <v>1</v>
      </c>
      <c r="G26" s="131">
        <v>1</v>
      </c>
      <c r="H26" s="130">
        <v>2775</v>
      </c>
      <c r="I26" s="127"/>
      <c r="J26" s="127"/>
      <c r="K26" s="102"/>
      <c r="L26" s="129">
        <f>SUM(H26:K26)</f>
        <v>2775</v>
      </c>
      <c r="M26" s="128">
        <v>2775</v>
      </c>
      <c r="N26" s="127"/>
      <c r="O26" s="127"/>
      <c r="P26" s="127"/>
      <c r="Q26" s="126"/>
      <c r="R26" s="126"/>
      <c r="S26" s="125"/>
    </row>
    <row r="27" spans="1:27" ht="30.75" customHeight="1" thickBot="1">
      <c r="A27" s="124" t="s">
        <v>91</v>
      </c>
      <c r="B27" s="122">
        <f t="shared" ref="B27:S27" si="0">SUM(B22:B25)</f>
        <v>9</v>
      </c>
      <c r="C27" s="121">
        <f t="shared" si="0"/>
        <v>9</v>
      </c>
      <c r="D27" s="121">
        <f t="shared" si="0"/>
        <v>9</v>
      </c>
      <c r="E27" s="121">
        <f t="shared" si="0"/>
        <v>9</v>
      </c>
      <c r="F27" s="121">
        <f t="shared" si="0"/>
        <v>9</v>
      </c>
      <c r="G27" s="120">
        <f t="shared" si="0"/>
        <v>9</v>
      </c>
      <c r="H27" s="123">
        <f t="shared" si="0"/>
        <v>53132</v>
      </c>
      <c r="I27" s="121">
        <f t="shared" si="0"/>
        <v>5855</v>
      </c>
      <c r="J27" s="121">
        <f t="shared" si="0"/>
        <v>113</v>
      </c>
      <c r="K27" s="121">
        <f t="shared" si="0"/>
        <v>0</v>
      </c>
      <c r="L27" s="120">
        <f t="shared" si="0"/>
        <v>59100</v>
      </c>
      <c r="M27" s="122">
        <f t="shared" si="0"/>
        <v>52924</v>
      </c>
      <c r="N27" s="121">
        <f t="shared" si="0"/>
        <v>5855</v>
      </c>
      <c r="O27" s="121">
        <f t="shared" si="0"/>
        <v>113</v>
      </c>
      <c r="P27" s="121">
        <f t="shared" si="0"/>
        <v>0</v>
      </c>
      <c r="Q27" s="121">
        <f t="shared" si="0"/>
        <v>0</v>
      </c>
      <c r="R27" s="121">
        <f t="shared" si="0"/>
        <v>0</v>
      </c>
      <c r="S27" s="120">
        <f t="shared" si="0"/>
        <v>58892</v>
      </c>
    </row>
    <row r="28" spans="1:27" ht="8.25" customHeight="1"/>
    <row r="29" spans="1:27" ht="10.5" customHeight="1">
      <c r="A29" s="99" t="s">
        <v>68</v>
      </c>
      <c r="B29" s="99"/>
      <c r="C29" s="99"/>
      <c r="D29" s="100"/>
      <c r="E29" s="100"/>
      <c r="F29" s="100"/>
      <c r="G29" s="100"/>
      <c r="H29" s="100"/>
      <c r="I29" s="100"/>
      <c r="J29" s="100"/>
      <c r="K29" s="100"/>
    </row>
    <row r="30" spans="1:27" ht="20.25" customHeight="1">
      <c r="A30" s="118" t="s">
        <v>20</v>
      </c>
      <c r="B30" s="118"/>
      <c r="C30" s="118"/>
      <c r="E30" s="119"/>
      <c r="F30" s="119"/>
      <c r="G30" s="119"/>
      <c r="H30" s="119"/>
      <c r="I30" s="119"/>
      <c r="J30" s="118"/>
      <c r="K30" s="118"/>
      <c r="L30" s="665" t="s">
        <v>40</v>
      </c>
      <c r="M30" s="665"/>
      <c r="N30" s="665"/>
      <c r="O30" s="665"/>
      <c r="P30" s="665"/>
    </row>
    <row r="31" spans="1:27" ht="9" customHeight="1">
      <c r="A31" s="666"/>
      <c r="B31" s="666"/>
      <c r="C31" s="101"/>
      <c r="G31" s="671" t="s">
        <v>23</v>
      </c>
      <c r="H31" s="671"/>
      <c r="I31" s="99"/>
      <c r="J31" s="99"/>
      <c r="K31" s="99"/>
      <c r="L31" s="99"/>
      <c r="M31" s="117" t="s">
        <v>25</v>
      </c>
      <c r="N31" s="117"/>
      <c r="O31" s="101"/>
    </row>
    <row r="32" spans="1:27" ht="9" customHeight="1">
      <c r="A32" s="101"/>
      <c r="B32" s="101"/>
      <c r="C32" s="101"/>
      <c r="H32" s="101"/>
      <c r="K32" s="100"/>
      <c r="L32" s="100"/>
      <c r="M32" s="101"/>
      <c r="N32" s="101"/>
      <c r="O32" s="101"/>
    </row>
    <row r="33" spans="1:16" ht="19.5" customHeight="1">
      <c r="A33" s="118" t="s">
        <v>22</v>
      </c>
      <c r="B33" s="118"/>
      <c r="C33" s="118"/>
      <c r="E33" s="119"/>
      <c r="F33" s="119"/>
      <c r="G33" s="119"/>
      <c r="H33" s="119"/>
      <c r="I33" s="119"/>
      <c r="J33" s="118"/>
      <c r="K33" s="118"/>
      <c r="L33" s="665" t="s">
        <v>41</v>
      </c>
      <c r="M33" s="665"/>
      <c r="N33" s="665"/>
      <c r="O33" s="665"/>
      <c r="P33" s="665"/>
    </row>
    <row r="34" spans="1:16" ht="9.75" customHeight="1">
      <c r="A34" s="666"/>
      <c r="B34" s="666"/>
      <c r="C34" s="101"/>
      <c r="G34" s="671" t="s">
        <v>23</v>
      </c>
      <c r="H34" s="671"/>
      <c r="I34" s="99"/>
      <c r="J34" s="99"/>
      <c r="K34" s="99"/>
      <c r="L34" s="99"/>
      <c r="M34" s="117" t="s">
        <v>25</v>
      </c>
      <c r="N34" s="117"/>
      <c r="O34" s="101"/>
    </row>
  </sheetData>
  <sheetProtection formatCells="0" formatColumns="0" formatRows="0"/>
  <mergeCells count="40">
    <mergeCell ref="B19:D19"/>
    <mergeCell ref="J10:K10"/>
    <mergeCell ref="I13:O13"/>
    <mergeCell ref="S19:S20"/>
    <mergeCell ref="R19:R20"/>
    <mergeCell ref="N19:N20"/>
    <mergeCell ref="O19:O20"/>
    <mergeCell ref="P19:P20"/>
    <mergeCell ref="Q19:Q20"/>
    <mergeCell ref="B2:M2"/>
    <mergeCell ref="O1:S2"/>
    <mergeCell ref="M18:S18"/>
    <mergeCell ref="H14:O14"/>
    <mergeCell ref="R14:S14"/>
    <mergeCell ref="H15:O15"/>
    <mergeCell ref="A5:S5"/>
    <mergeCell ref="J6:M6"/>
    <mergeCell ref="D7:L7"/>
    <mergeCell ref="E8:L8"/>
    <mergeCell ref="J9:K9"/>
    <mergeCell ref="J12:O12"/>
    <mergeCell ref="B10:C10"/>
    <mergeCell ref="P12:Q12"/>
    <mergeCell ref="R12:S12"/>
    <mergeCell ref="L30:P30"/>
    <mergeCell ref="A34:B34"/>
    <mergeCell ref="E19:G19"/>
    <mergeCell ref="H19:H20"/>
    <mergeCell ref="I19:I20"/>
    <mergeCell ref="L33:P33"/>
    <mergeCell ref="G34:H34"/>
    <mergeCell ref="A31:B31"/>
    <mergeCell ref="J19:J20"/>
    <mergeCell ref="K19:K20"/>
    <mergeCell ref="L19:L20"/>
    <mergeCell ref="A18:A20"/>
    <mergeCell ref="H18:L18"/>
    <mergeCell ref="G31:H31"/>
    <mergeCell ref="B18:G18"/>
    <mergeCell ref="M19:M20"/>
  </mergeCells>
  <dataValidations count="1">
    <dataValidation type="whole" allowBlank="1" showInputMessage="1" showErrorMessage="1" error="1&lt;=kodas&lt;5501" sqref="Q10:Q11 Q13:Q14">
      <formula1>1</formula1>
      <formula2>5501</formula2>
    </dataValidation>
  </dataValidations>
  <pageMargins left="0.70866141732283472" right="0.15748031496062992" top="0.55118110236220474" bottom="0" header="0.15748031496062992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5"/>
  <sheetViews>
    <sheetView topLeftCell="A7" workbookViewId="0">
      <selection activeCell="G15" sqref="G15:K15"/>
    </sheetView>
  </sheetViews>
  <sheetFormatPr defaultRowHeight="15"/>
  <cols>
    <col min="1" max="4" width="2" style="348" customWidth="1"/>
    <col min="5" max="5" width="2.140625" style="348" customWidth="1"/>
    <col min="6" max="6" width="3.5703125" style="349" customWidth="1"/>
    <col min="7" max="7" width="34.28515625" style="348" customWidth="1"/>
    <col min="8" max="8" width="4.7109375" style="348" customWidth="1"/>
    <col min="9" max="9" width="9" style="348" customWidth="1"/>
    <col min="10" max="10" width="11.7109375" style="348" customWidth="1"/>
    <col min="11" max="11" width="12.42578125" style="348" customWidth="1"/>
    <col min="12" max="12" width="10.140625" style="348" customWidth="1"/>
    <col min="13" max="13" width="0.140625" style="348" hidden="1" customWidth="1"/>
    <col min="14" max="14" width="6.140625" style="348" hidden="1" customWidth="1"/>
    <col min="15" max="15" width="8.85546875" style="348" hidden="1" customWidth="1"/>
    <col min="16" max="16" width="9.140625" style="348" hidden="1" customWidth="1"/>
    <col min="17" max="17" width="11.28515625" style="348" customWidth="1"/>
    <col min="18" max="18" width="34.42578125" style="348" customWidth="1"/>
    <col min="19" max="19" width="9.140625" style="348"/>
    <col min="20" max="16384" width="9.140625" style="347"/>
  </cols>
  <sheetData>
    <row r="1" spans="1:36" ht="15" customHeight="1">
      <c r="G1" s="500"/>
      <c r="H1" s="497"/>
      <c r="I1" s="499"/>
      <c r="J1" s="478" t="s">
        <v>388</v>
      </c>
      <c r="K1" s="478"/>
      <c r="L1" s="478"/>
      <c r="M1" s="487"/>
      <c r="N1" s="478"/>
      <c r="O1" s="478"/>
      <c r="P1" s="478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348"/>
      <c r="AE1" s="348"/>
      <c r="AF1" s="348"/>
      <c r="AG1" s="348"/>
      <c r="AH1" s="348"/>
      <c r="AI1" s="348"/>
      <c r="AJ1" s="348"/>
    </row>
    <row r="2" spans="1:36" ht="14.25" customHeight="1">
      <c r="H2" s="497"/>
      <c r="I2" s="347"/>
      <c r="J2" s="478" t="s">
        <v>387</v>
      </c>
      <c r="K2" s="478"/>
      <c r="L2" s="478"/>
      <c r="M2" s="487"/>
      <c r="N2" s="478"/>
      <c r="O2" s="478"/>
      <c r="P2" s="478"/>
      <c r="T2" s="348"/>
      <c r="U2" s="348"/>
      <c r="V2" s="348"/>
      <c r="W2" s="348"/>
      <c r="X2" s="348"/>
      <c r="Y2" s="348"/>
      <c r="Z2" s="348"/>
      <c r="AA2" s="348"/>
      <c r="AB2" s="348"/>
      <c r="AC2" s="348"/>
      <c r="AD2" s="348"/>
      <c r="AE2" s="348"/>
      <c r="AF2" s="348"/>
      <c r="AG2" s="348"/>
      <c r="AH2" s="348"/>
      <c r="AI2" s="348"/>
      <c r="AJ2" s="348"/>
    </row>
    <row r="3" spans="1:36" ht="13.5" customHeight="1">
      <c r="H3" s="479"/>
      <c r="I3" s="497"/>
      <c r="J3" s="478" t="s">
        <v>386</v>
      </c>
      <c r="K3" s="478"/>
      <c r="L3" s="478"/>
      <c r="M3" s="487"/>
      <c r="N3" s="478"/>
      <c r="O3" s="478"/>
      <c r="P3" s="478"/>
      <c r="T3" s="348"/>
      <c r="U3" s="348"/>
      <c r="V3" s="348"/>
      <c r="W3" s="348"/>
      <c r="X3" s="348"/>
      <c r="Y3" s="348"/>
      <c r="Z3" s="348"/>
      <c r="AA3" s="348"/>
      <c r="AB3" s="348"/>
      <c r="AC3" s="348"/>
      <c r="AD3" s="348"/>
      <c r="AE3" s="348"/>
      <c r="AF3" s="348"/>
      <c r="AG3" s="348"/>
      <c r="AH3" s="348"/>
      <c r="AI3" s="348"/>
      <c r="AJ3" s="348"/>
    </row>
    <row r="4" spans="1:36" ht="14.25" customHeight="1">
      <c r="G4" s="498" t="s">
        <v>385</v>
      </c>
      <c r="H4" s="497"/>
      <c r="I4" s="347"/>
      <c r="J4" s="478" t="s">
        <v>384</v>
      </c>
      <c r="K4" s="478"/>
      <c r="L4" s="478"/>
      <c r="M4" s="487"/>
      <c r="N4" s="496"/>
      <c r="O4" s="496"/>
      <c r="P4" s="478"/>
      <c r="T4" s="348"/>
      <c r="U4" s="348"/>
      <c r="V4" s="348"/>
      <c r="W4" s="348"/>
      <c r="X4" s="348"/>
      <c r="Y4" s="348"/>
      <c r="Z4" s="348"/>
      <c r="AA4" s="348"/>
      <c r="AB4" s="348"/>
      <c r="AC4" s="348"/>
      <c r="AD4" s="348"/>
      <c r="AE4" s="348"/>
      <c r="AF4" s="348"/>
      <c r="AG4" s="348"/>
      <c r="AH4" s="348"/>
      <c r="AI4" s="348"/>
      <c r="AJ4" s="348"/>
    </row>
    <row r="5" spans="1:36" ht="12" customHeight="1">
      <c r="H5" s="495"/>
      <c r="I5" s="347"/>
      <c r="J5" s="478" t="s">
        <v>383</v>
      </c>
      <c r="K5" s="478"/>
      <c r="L5" s="478"/>
      <c r="M5" s="487"/>
      <c r="N5" s="478"/>
      <c r="O5" s="478"/>
      <c r="P5" s="478"/>
      <c r="Q5" s="478"/>
      <c r="T5" s="348"/>
      <c r="U5" s="348"/>
      <c r="V5" s="348"/>
      <c r="W5" s="348"/>
      <c r="X5" s="348"/>
      <c r="Y5" s="348"/>
      <c r="Z5" s="348"/>
      <c r="AA5" s="348"/>
      <c r="AB5" s="348"/>
      <c r="AC5" s="348"/>
      <c r="AD5" s="348"/>
      <c r="AE5" s="348"/>
      <c r="AF5" s="348"/>
      <c r="AG5" s="348"/>
      <c r="AH5" s="348"/>
      <c r="AI5" s="348"/>
      <c r="AJ5" s="348"/>
    </row>
    <row r="6" spans="1:36" ht="25.5" customHeight="1">
      <c r="G6" s="494" t="s">
        <v>382</v>
      </c>
      <c r="H6" s="478"/>
      <c r="I6" s="478"/>
      <c r="J6" s="493"/>
      <c r="K6" s="493"/>
      <c r="L6" s="492"/>
      <c r="M6" s="487"/>
      <c r="T6" s="348"/>
      <c r="U6" s="348"/>
      <c r="V6" s="348"/>
      <c r="W6" s="348"/>
      <c r="X6" s="348"/>
      <c r="Y6" s="348"/>
      <c r="Z6" s="348"/>
      <c r="AA6" s="348"/>
      <c r="AB6" s="348"/>
      <c r="AC6" s="348"/>
      <c r="AD6" s="348"/>
      <c r="AE6" s="348"/>
      <c r="AF6" s="348"/>
      <c r="AG6" s="348"/>
      <c r="AH6" s="348"/>
      <c r="AI6" s="348"/>
      <c r="AJ6" s="348"/>
    </row>
    <row r="7" spans="1:36" ht="18.75" customHeight="1">
      <c r="A7" s="643" t="s">
        <v>381</v>
      </c>
      <c r="B7" s="644"/>
      <c r="C7" s="644"/>
      <c r="D7" s="644"/>
      <c r="E7" s="644"/>
      <c r="F7" s="644"/>
      <c r="G7" s="644"/>
      <c r="H7" s="644"/>
      <c r="I7" s="644"/>
      <c r="J7" s="644"/>
      <c r="K7" s="644"/>
      <c r="L7" s="644"/>
      <c r="M7" s="487"/>
      <c r="T7" s="348"/>
      <c r="U7" s="348"/>
      <c r="V7" s="348"/>
      <c r="W7" s="348"/>
      <c r="X7" s="348"/>
      <c r="Y7" s="348"/>
      <c r="Z7" s="348"/>
      <c r="AA7" s="348"/>
      <c r="AB7" s="348"/>
      <c r="AC7" s="348"/>
      <c r="AD7" s="348"/>
      <c r="AE7" s="348"/>
      <c r="AF7" s="348"/>
      <c r="AG7" s="348"/>
      <c r="AH7" s="348"/>
      <c r="AI7" s="348"/>
      <c r="AJ7" s="348"/>
    </row>
    <row r="8" spans="1:36" ht="14.25" customHeight="1">
      <c r="A8" s="489"/>
      <c r="B8" s="488"/>
      <c r="C8" s="488"/>
      <c r="D8" s="488"/>
      <c r="E8" s="488"/>
      <c r="F8" s="488"/>
      <c r="G8" s="645" t="s">
        <v>380</v>
      </c>
      <c r="H8" s="645"/>
      <c r="I8" s="645"/>
      <c r="J8" s="645"/>
      <c r="K8" s="645"/>
      <c r="L8" s="488"/>
      <c r="M8" s="487"/>
      <c r="T8" s="348"/>
      <c r="U8" s="348"/>
      <c r="V8" s="348"/>
      <c r="W8" s="348"/>
      <c r="X8" s="348"/>
      <c r="Y8" s="348"/>
      <c r="Z8" s="348"/>
      <c r="AA8" s="348"/>
      <c r="AB8" s="348"/>
      <c r="AC8" s="348"/>
      <c r="AD8" s="348"/>
      <c r="AE8" s="348"/>
      <c r="AF8" s="348"/>
      <c r="AG8" s="348"/>
      <c r="AH8" s="348"/>
      <c r="AI8" s="348"/>
      <c r="AJ8" s="348"/>
    </row>
    <row r="9" spans="1:36" ht="16.5" customHeight="1">
      <c r="A9" s="639" t="s">
        <v>379</v>
      </c>
      <c r="B9" s="639"/>
      <c r="C9" s="639"/>
      <c r="D9" s="639"/>
      <c r="E9" s="639"/>
      <c r="F9" s="639"/>
      <c r="G9" s="639"/>
      <c r="H9" s="639"/>
      <c r="I9" s="639"/>
      <c r="J9" s="639"/>
      <c r="K9" s="639"/>
      <c r="L9" s="639"/>
      <c r="M9" s="487"/>
      <c r="T9" s="348"/>
      <c r="U9" s="348"/>
      <c r="V9" s="348"/>
      <c r="W9" s="348"/>
      <c r="X9" s="348"/>
      <c r="Y9" s="348"/>
      <c r="Z9" s="348"/>
      <c r="AA9" s="348"/>
      <c r="AB9" s="348"/>
      <c r="AC9" s="348"/>
      <c r="AD9" s="348"/>
      <c r="AE9" s="348"/>
      <c r="AF9" s="348"/>
      <c r="AG9" s="348"/>
      <c r="AH9" s="348"/>
      <c r="AI9" s="348"/>
      <c r="AJ9" s="348"/>
    </row>
    <row r="10" spans="1:36" ht="15.75" customHeight="1">
      <c r="G10" s="640" t="s">
        <v>378</v>
      </c>
      <c r="H10" s="640"/>
      <c r="I10" s="640"/>
      <c r="J10" s="640"/>
      <c r="K10" s="640"/>
      <c r="M10" s="487"/>
      <c r="T10" s="348"/>
      <c r="U10" s="348"/>
      <c r="V10" s="348"/>
      <c r="W10" s="348"/>
      <c r="X10" s="348"/>
      <c r="Y10" s="348"/>
      <c r="Z10" s="348"/>
      <c r="AA10" s="348"/>
      <c r="AB10" s="348"/>
      <c r="AC10" s="348"/>
      <c r="AD10" s="348"/>
      <c r="AE10" s="348"/>
      <c r="AF10" s="348"/>
      <c r="AG10" s="348"/>
      <c r="AH10" s="348"/>
      <c r="AI10" s="348"/>
      <c r="AJ10" s="348"/>
    </row>
    <row r="11" spans="1:36" ht="12" customHeight="1">
      <c r="G11" s="646" t="s">
        <v>390</v>
      </c>
      <c r="H11" s="646"/>
      <c r="I11" s="646"/>
      <c r="J11" s="646"/>
      <c r="K11" s="646"/>
      <c r="T11" s="348"/>
      <c r="U11" s="348"/>
      <c r="V11" s="348"/>
      <c r="W11" s="348"/>
      <c r="X11" s="348"/>
      <c r="Y11" s="348"/>
      <c r="Z11" s="348"/>
      <c r="AA11" s="348"/>
      <c r="AB11" s="348"/>
      <c r="AC11" s="348"/>
      <c r="AD11" s="348"/>
      <c r="AE11" s="348"/>
      <c r="AF11" s="348"/>
      <c r="AG11" s="348"/>
      <c r="AH11" s="348"/>
      <c r="AI11" s="348"/>
      <c r="AJ11" s="348"/>
    </row>
    <row r="12" spans="1:36" ht="9" customHeight="1">
      <c r="T12" s="348"/>
      <c r="U12" s="348"/>
      <c r="V12" s="348"/>
      <c r="W12" s="348"/>
      <c r="X12" s="348"/>
      <c r="Y12" s="348"/>
      <c r="Z12" s="348"/>
      <c r="AA12" s="348"/>
      <c r="AB12" s="348"/>
      <c r="AC12" s="348"/>
      <c r="AD12" s="348"/>
      <c r="AE12" s="348"/>
      <c r="AF12" s="348"/>
      <c r="AG12" s="348"/>
      <c r="AH12" s="348"/>
      <c r="AI12" s="348"/>
      <c r="AJ12" s="348"/>
    </row>
    <row r="13" spans="1:36" ht="12" customHeight="1">
      <c r="B13" s="639" t="s">
        <v>376</v>
      </c>
      <c r="C13" s="639"/>
      <c r="D13" s="639"/>
      <c r="E13" s="639"/>
      <c r="F13" s="639"/>
      <c r="G13" s="639"/>
      <c r="H13" s="639"/>
      <c r="I13" s="639"/>
      <c r="J13" s="639"/>
      <c r="K13" s="639"/>
      <c r="L13" s="639"/>
      <c r="T13" s="348"/>
      <c r="U13" s="348"/>
      <c r="V13" s="348"/>
      <c r="W13" s="348"/>
      <c r="X13" s="348"/>
      <c r="Y13" s="348"/>
      <c r="Z13" s="348"/>
      <c r="AA13" s="348"/>
      <c r="AB13" s="348"/>
      <c r="AC13" s="348"/>
      <c r="AD13" s="348"/>
      <c r="AE13" s="348"/>
      <c r="AF13" s="348"/>
      <c r="AG13" s="348"/>
      <c r="AH13" s="348"/>
      <c r="AI13" s="348"/>
      <c r="AJ13" s="348"/>
    </row>
    <row r="14" spans="1:36" ht="12" customHeight="1">
      <c r="T14" s="348"/>
      <c r="U14" s="348"/>
      <c r="V14" s="348"/>
      <c r="W14" s="348"/>
      <c r="X14" s="348"/>
      <c r="Y14" s="348"/>
      <c r="Z14" s="348"/>
      <c r="AA14" s="348"/>
      <c r="AB14" s="348"/>
      <c r="AC14" s="348"/>
      <c r="AD14" s="348"/>
      <c r="AE14" s="348"/>
      <c r="AF14" s="348"/>
      <c r="AG14" s="348"/>
      <c r="AH14" s="348"/>
      <c r="AI14" s="348"/>
      <c r="AJ14" s="348"/>
    </row>
    <row r="15" spans="1:36" ht="12.75" customHeight="1">
      <c r="G15" s="640" t="s">
        <v>502</v>
      </c>
      <c r="H15" s="640"/>
      <c r="I15" s="640"/>
      <c r="J15" s="640"/>
      <c r="K15" s="640"/>
    </row>
    <row r="16" spans="1:36" ht="11.25" customHeight="1">
      <c r="G16" s="641" t="s">
        <v>375</v>
      </c>
      <c r="H16" s="641"/>
      <c r="I16" s="641"/>
      <c r="J16" s="641"/>
      <c r="K16" s="641"/>
    </row>
    <row r="17" spans="1:17" ht="15" customHeight="1">
      <c r="B17" s="347"/>
      <c r="C17" s="347"/>
      <c r="D17" s="347"/>
      <c r="E17" s="642" t="s">
        <v>374</v>
      </c>
      <c r="F17" s="642"/>
      <c r="G17" s="642"/>
      <c r="H17" s="642"/>
      <c r="I17" s="642"/>
      <c r="J17" s="642"/>
      <c r="K17" s="642"/>
      <c r="L17" s="347"/>
    </row>
    <row r="18" spans="1:17" ht="12" customHeight="1">
      <c r="A18" s="615" t="s">
        <v>373</v>
      </c>
      <c r="B18" s="615"/>
      <c r="C18" s="615"/>
      <c r="D18" s="615"/>
      <c r="E18" s="615"/>
      <c r="F18" s="615"/>
      <c r="G18" s="615"/>
      <c r="H18" s="615"/>
      <c r="I18" s="615"/>
      <c r="J18" s="615"/>
      <c r="K18" s="615"/>
      <c r="L18" s="615"/>
      <c r="M18" s="463"/>
    </row>
    <row r="19" spans="1:17" ht="12" customHeight="1">
      <c r="F19" s="348"/>
      <c r="J19" s="483"/>
      <c r="K19" s="482"/>
      <c r="L19" s="481" t="s">
        <v>372</v>
      </c>
      <c r="M19" s="463"/>
    </row>
    <row r="20" spans="1:17" ht="11.25" customHeight="1">
      <c r="F20" s="348"/>
      <c r="J20" s="480" t="s">
        <v>371</v>
      </c>
      <c r="K20" s="479"/>
      <c r="L20" s="467"/>
      <c r="M20" s="463"/>
    </row>
    <row r="21" spans="1:17" ht="12" customHeight="1">
      <c r="E21" s="478"/>
      <c r="F21" s="472"/>
      <c r="I21" s="477"/>
      <c r="J21" s="477"/>
      <c r="K21" s="474" t="s">
        <v>370</v>
      </c>
      <c r="L21" s="467"/>
      <c r="M21" s="463"/>
    </row>
    <row r="22" spans="1:17" ht="12.75" customHeight="1">
      <c r="C22" s="616" t="s">
        <v>369</v>
      </c>
      <c r="D22" s="617"/>
      <c r="E22" s="617"/>
      <c r="F22" s="617"/>
      <c r="G22" s="617"/>
      <c r="H22" s="617"/>
      <c r="I22" s="617"/>
      <c r="K22" s="474" t="s">
        <v>368</v>
      </c>
      <c r="L22" s="473" t="s">
        <v>367</v>
      </c>
      <c r="M22" s="463"/>
    </row>
    <row r="23" spans="1:17" ht="12" customHeight="1">
      <c r="F23" s="348"/>
      <c r="G23" s="472" t="s">
        <v>366</v>
      </c>
      <c r="H23" s="353"/>
      <c r="J23" s="471" t="s">
        <v>365</v>
      </c>
      <c r="K23" s="470" t="s">
        <v>364</v>
      </c>
      <c r="L23" s="467"/>
      <c r="M23" s="463"/>
    </row>
    <row r="24" spans="1:17" ht="12.75" customHeight="1">
      <c r="F24" s="348"/>
      <c r="G24" s="469" t="s">
        <v>363</v>
      </c>
      <c r="H24" s="371" t="s">
        <v>102</v>
      </c>
      <c r="I24" s="370"/>
      <c r="J24" s="468"/>
      <c r="K24" s="467"/>
      <c r="L24" s="467"/>
      <c r="M24" s="463"/>
    </row>
    <row r="25" spans="1:17" ht="13.5" customHeight="1">
      <c r="F25" s="348"/>
      <c r="G25" s="621" t="s">
        <v>361</v>
      </c>
      <c r="H25" s="621"/>
      <c r="I25" s="466" t="s">
        <v>358</v>
      </c>
      <c r="J25" s="465" t="s">
        <v>360</v>
      </c>
      <c r="K25" s="464" t="s">
        <v>359</v>
      </c>
      <c r="L25" s="464" t="s">
        <v>358</v>
      </c>
      <c r="M25" s="463"/>
    </row>
    <row r="26" spans="1:17" ht="14.25" customHeight="1">
      <c r="A26" s="462"/>
      <c r="B26" s="462"/>
      <c r="C26" s="462"/>
      <c r="D26" s="462"/>
      <c r="E26" s="462"/>
      <c r="F26" s="461"/>
      <c r="G26" s="355" t="s">
        <v>389</v>
      </c>
      <c r="I26" s="355"/>
      <c r="J26" s="355"/>
      <c r="K26" s="460"/>
      <c r="L26" s="459" t="s">
        <v>356</v>
      </c>
      <c r="M26" s="458"/>
    </row>
    <row r="27" spans="1:17" ht="24" customHeight="1">
      <c r="A27" s="625" t="s">
        <v>114</v>
      </c>
      <c r="B27" s="626"/>
      <c r="C27" s="626"/>
      <c r="D27" s="626"/>
      <c r="E27" s="626"/>
      <c r="F27" s="626"/>
      <c r="G27" s="629" t="s">
        <v>113</v>
      </c>
      <c r="H27" s="631" t="s">
        <v>355</v>
      </c>
      <c r="I27" s="633" t="s">
        <v>354</v>
      </c>
      <c r="J27" s="634"/>
      <c r="K27" s="635" t="s">
        <v>353</v>
      </c>
      <c r="L27" s="637" t="s">
        <v>352</v>
      </c>
      <c r="M27" s="458"/>
    </row>
    <row r="28" spans="1:17" ht="46.5" customHeight="1">
      <c r="A28" s="627"/>
      <c r="B28" s="628"/>
      <c r="C28" s="628"/>
      <c r="D28" s="628"/>
      <c r="E28" s="628"/>
      <c r="F28" s="628"/>
      <c r="G28" s="630"/>
      <c r="H28" s="632"/>
      <c r="I28" s="457" t="s">
        <v>351</v>
      </c>
      <c r="J28" s="456" t="s">
        <v>350</v>
      </c>
      <c r="K28" s="636"/>
      <c r="L28" s="638"/>
    </row>
    <row r="29" spans="1:17" ht="11.25" customHeight="1">
      <c r="A29" s="618" t="s">
        <v>349</v>
      </c>
      <c r="B29" s="619"/>
      <c r="C29" s="619"/>
      <c r="D29" s="619"/>
      <c r="E29" s="619"/>
      <c r="F29" s="620"/>
      <c r="G29" s="455">
        <v>2</v>
      </c>
      <c r="H29" s="454">
        <v>3</v>
      </c>
      <c r="I29" s="453" t="s">
        <v>348</v>
      </c>
      <c r="J29" s="452" t="s">
        <v>347</v>
      </c>
      <c r="K29" s="451">
        <v>6</v>
      </c>
      <c r="L29" s="451">
        <v>7</v>
      </c>
    </row>
    <row r="30" spans="1:17" s="364" customFormat="1" ht="14.25" customHeight="1">
      <c r="A30" s="414">
        <v>2</v>
      </c>
      <c r="B30" s="414"/>
      <c r="C30" s="413"/>
      <c r="D30" s="411"/>
      <c r="E30" s="414"/>
      <c r="F30" s="412"/>
      <c r="G30" s="411" t="s">
        <v>346</v>
      </c>
      <c r="H30" s="363">
        <v>1</v>
      </c>
      <c r="I30" s="380">
        <f>SUM(I31+I42+I61+I82+I89+I109+I131+I150+I160)</f>
        <v>154000</v>
      </c>
      <c r="J30" s="380">
        <f>SUM(J31+J42+J61+J82+J89+J109+J131+J150+J160)</f>
        <v>67100</v>
      </c>
      <c r="K30" s="385">
        <f>SUM(K31+K42+K61+K82+K89+K109+K131+K150+K160)</f>
        <v>63743.31</v>
      </c>
      <c r="L30" s="380">
        <f>SUM(L31+L42+L61+L82+L89+L109+L131+L150+L160)</f>
        <v>63743.31</v>
      </c>
    </row>
    <row r="31" spans="1:17" ht="16.5" customHeight="1">
      <c r="A31" s="414">
        <v>2</v>
      </c>
      <c r="B31" s="432">
        <v>1</v>
      </c>
      <c r="C31" s="392"/>
      <c r="D31" s="418"/>
      <c r="E31" s="393"/>
      <c r="F31" s="391"/>
      <c r="G31" s="439" t="s">
        <v>345</v>
      </c>
      <c r="H31" s="363">
        <v>2</v>
      </c>
      <c r="I31" s="380">
        <f>SUM(I32+I38)</f>
        <v>128300</v>
      </c>
      <c r="J31" s="380">
        <f>SUM(J32+J38)</f>
        <v>59500</v>
      </c>
      <c r="K31" s="425">
        <f>SUM(K32+K38)</f>
        <v>59327.57</v>
      </c>
      <c r="L31" s="424">
        <f>SUM(L32+L38)</f>
        <v>59327.57</v>
      </c>
    </row>
    <row r="32" spans="1:17" ht="14.25" hidden="1" customHeight="1">
      <c r="A32" s="376">
        <v>2</v>
      </c>
      <c r="B32" s="376">
        <v>1</v>
      </c>
      <c r="C32" s="375">
        <v>1</v>
      </c>
      <c r="D32" s="373"/>
      <c r="E32" s="376"/>
      <c r="F32" s="374"/>
      <c r="G32" s="373" t="s">
        <v>141</v>
      </c>
      <c r="H32" s="363">
        <v>3</v>
      </c>
      <c r="I32" s="380">
        <f>SUM(I33)</f>
        <v>126500</v>
      </c>
      <c r="J32" s="380">
        <f>SUM(J33)</f>
        <v>58600</v>
      </c>
      <c r="K32" s="385">
        <f>SUM(K33)</f>
        <v>58478.04</v>
      </c>
      <c r="L32" s="380">
        <f>SUM(L33)</f>
        <v>58478.04</v>
      </c>
      <c r="Q32" s="445"/>
    </row>
    <row r="33" spans="1:19" ht="13.5" hidden="1" customHeight="1">
      <c r="A33" s="377">
        <v>2</v>
      </c>
      <c r="B33" s="376">
        <v>1</v>
      </c>
      <c r="C33" s="375">
        <v>1</v>
      </c>
      <c r="D33" s="373">
        <v>1</v>
      </c>
      <c r="E33" s="376"/>
      <c r="F33" s="374"/>
      <c r="G33" s="373" t="s">
        <v>141</v>
      </c>
      <c r="H33" s="363">
        <v>4</v>
      </c>
      <c r="I33" s="380">
        <f>SUM(I34+I36)</f>
        <v>126500</v>
      </c>
      <c r="J33" s="380">
        <f t="shared" ref="J33:L34" si="0">SUM(J34)</f>
        <v>58600</v>
      </c>
      <c r="K33" s="380">
        <f t="shared" si="0"/>
        <v>58478.04</v>
      </c>
      <c r="L33" s="380">
        <f t="shared" si="0"/>
        <v>58478.04</v>
      </c>
      <c r="Q33" s="445"/>
      <c r="R33" s="445"/>
    </row>
    <row r="34" spans="1:19" ht="14.25" hidden="1" customHeight="1">
      <c r="A34" s="377">
        <v>2</v>
      </c>
      <c r="B34" s="376">
        <v>1</v>
      </c>
      <c r="C34" s="375">
        <v>1</v>
      </c>
      <c r="D34" s="373">
        <v>1</v>
      </c>
      <c r="E34" s="376">
        <v>1</v>
      </c>
      <c r="F34" s="374"/>
      <c r="G34" s="373" t="s">
        <v>344</v>
      </c>
      <c r="H34" s="363">
        <v>5</v>
      </c>
      <c r="I34" s="385">
        <f>SUM(I35)</f>
        <v>126500</v>
      </c>
      <c r="J34" s="385">
        <f t="shared" si="0"/>
        <v>58600</v>
      </c>
      <c r="K34" s="385">
        <f t="shared" si="0"/>
        <v>58478.04</v>
      </c>
      <c r="L34" s="385">
        <f t="shared" si="0"/>
        <v>58478.04</v>
      </c>
      <c r="Q34" s="445"/>
      <c r="R34" s="445"/>
    </row>
    <row r="35" spans="1:19" ht="14.25" customHeight="1">
      <c r="A35" s="377">
        <v>2</v>
      </c>
      <c r="B35" s="376">
        <v>1</v>
      </c>
      <c r="C35" s="375">
        <v>1</v>
      </c>
      <c r="D35" s="373">
        <v>1</v>
      </c>
      <c r="E35" s="376">
        <v>1</v>
      </c>
      <c r="F35" s="374">
        <v>1</v>
      </c>
      <c r="G35" s="373" t="s">
        <v>344</v>
      </c>
      <c r="H35" s="363">
        <v>6</v>
      </c>
      <c r="I35" s="427">
        <v>126500</v>
      </c>
      <c r="J35" s="409">
        <v>58600</v>
      </c>
      <c r="K35" s="409">
        <v>58478.04</v>
      </c>
      <c r="L35" s="409">
        <v>58478.04</v>
      </c>
      <c r="Q35" s="445"/>
      <c r="R35" s="445"/>
    </row>
    <row r="36" spans="1:19" ht="12.75" hidden="1" customHeight="1">
      <c r="A36" s="377">
        <v>2</v>
      </c>
      <c r="B36" s="376">
        <v>1</v>
      </c>
      <c r="C36" s="375">
        <v>1</v>
      </c>
      <c r="D36" s="373">
        <v>1</v>
      </c>
      <c r="E36" s="376">
        <v>2</v>
      </c>
      <c r="F36" s="374"/>
      <c r="G36" s="373" t="s">
        <v>343</v>
      </c>
      <c r="H36" s="363">
        <v>7</v>
      </c>
      <c r="I36" s="385">
        <f>I37</f>
        <v>0</v>
      </c>
      <c r="J36" s="385">
        <f>J37</f>
        <v>0</v>
      </c>
      <c r="K36" s="385">
        <f>K37</f>
        <v>0</v>
      </c>
      <c r="L36" s="385">
        <f>L37</f>
        <v>0</v>
      </c>
      <c r="Q36" s="445"/>
      <c r="R36" s="445"/>
    </row>
    <row r="37" spans="1:19" ht="12.75" hidden="1" customHeight="1">
      <c r="A37" s="377">
        <v>2</v>
      </c>
      <c r="B37" s="376">
        <v>1</v>
      </c>
      <c r="C37" s="375">
        <v>1</v>
      </c>
      <c r="D37" s="373">
        <v>1</v>
      </c>
      <c r="E37" s="376">
        <v>2</v>
      </c>
      <c r="F37" s="374">
        <v>1</v>
      </c>
      <c r="G37" s="373" t="s">
        <v>343</v>
      </c>
      <c r="H37" s="363">
        <v>8</v>
      </c>
      <c r="I37" s="409">
        <v>0</v>
      </c>
      <c r="J37" s="372">
        <v>0</v>
      </c>
      <c r="K37" s="409">
        <v>0</v>
      </c>
      <c r="L37" s="372">
        <v>0</v>
      </c>
      <c r="Q37" s="445"/>
      <c r="R37" s="445"/>
    </row>
    <row r="38" spans="1:19" ht="13.5" hidden="1" customHeight="1">
      <c r="A38" s="377">
        <v>2</v>
      </c>
      <c r="B38" s="376">
        <v>1</v>
      </c>
      <c r="C38" s="375">
        <v>2</v>
      </c>
      <c r="D38" s="373"/>
      <c r="E38" s="376"/>
      <c r="F38" s="374"/>
      <c r="G38" s="373" t="s">
        <v>342</v>
      </c>
      <c r="H38" s="363">
        <v>9</v>
      </c>
      <c r="I38" s="385">
        <f t="shared" ref="I38:L40" si="1">I39</f>
        <v>1800</v>
      </c>
      <c r="J38" s="380">
        <f t="shared" si="1"/>
        <v>900</v>
      </c>
      <c r="K38" s="385">
        <f t="shared" si="1"/>
        <v>849.53</v>
      </c>
      <c r="L38" s="380">
        <f t="shared" si="1"/>
        <v>849.53</v>
      </c>
      <c r="Q38" s="445"/>
      <c r="R38" s="445"/>
    </row>
    <row r="39" spans="1:19" ht="15.75" hidden="1" customHeight="1">
      <c r="A39" s="377">
        <v>2</v>
      </c>
      <c r="B39" s="376">
        <v>1</v>
      </c>
      <c r="C39" s="375">
        <v>2</v>
      </c>
      <c r="D39" s="373">
        <v>1</v>
      </c>
      <c r="E39" s="376"/>
      <c r="F39" s="374"/>
      <c r="G39" s="373" t="s">
        <v>342</v>
      </c>
      <c r="H39" s="363">
        <v>10</v>
      </c>
      <c r="I39" s="385">
        <f t="shared" si="1"/>
        <v>1800</v>
      </c>
      <c r="J39" s="380">
        <f t="shared" si="1"/>
        <v>900</v>
      </c>
      <c r="K39" s="380">
        <f t="shared" si="1"/>
        <v>849.53</v>
      </c>
      <c r="L39" s="380">
        <f t="shared" si="1"/>
        <v>849.53</v>
      </c>
      <c r="Q39" s="445"/>
    </row>
    <row r="40" spans="1:19" ht="13.5" hidden="1" customHeight="1">
      <c r="A40" s="377">
        <v>2</v>
      </c>
      <c r="B40" s="376">
        <v>1</v>
      </c>
      <c r="C40" s="375">
        <v>2</v>
      </c>
      <c r="D40" s="373">
        <v>1</v>
      </c>
      <c r="E40" s="376">
        <v>1</v>
      </c>
      <c r="F40" s="374"/>
      <c r="G40" s="373" t="s">
        <v>342</v>
      </c>
      <c r="H40" s="363">
        <v>11</v>
      </c>
      <c r="I40" s="380">
        <f t="shared" si="1"/>
        <v>1800</v>
      </c>
      <c r="J40" s="380">
        <f t="shared" si="1"/>
        <v>900</v>
      </c>
      <c r="K40" s="380">
        <f t="shared" si="1"/>
        <v>849.53</v>
      </c>
      <c r="L40" s="380">
        <f t="shared" si="1"/>
        <v>849.53</v>
      </c>
      <c r="Q40" s="445"/>
      <c r="R40" s="445"/>
    </row>
    <row r="41" spans="1:19" ht="14.25" customHeight="1">
      <c r="A41" s="377">
        <v>2</v>
      </c>
      <c r="B41" s="376">
        <v>1</v>
      </c>
      <c r="C41" s="375">
        <v>2</v>
      </c>
      <c r="D41" s="373">
        <v>1</v>
      </c>
      <c r="E41" s="376">
        <v>1</v>
      </c>
      <c r="F41" s="374">
        <v>1</v>
      </c>
      <c r="G41" s="373" t="s">
        <v>342</v>
      </c>
      <c r="H41" s="363">
        <v>12</v>
      </c>
      <c r="I41" s="372">
        <v>1800</v>
      </c>
      <c r="J41" s="409">
        <v>900</v>
      </c>
      <c r="K41" s="409">
        <v>849.53</v>
      </c>
      <c r="L41" s="409">
        <v>849.53</v>
      </c>
      <c r="Q41" s="445"/>
      <c r="R41" s="445"/>
    </row>
    <row r="42" spans="1:19" ht="26.25" customHeight="1">
      <c r="A42" s="415">
        <v>2</v>
      </c>
      <c r="B42" s="433">
        <v>2</v>
      </c>
      <c r="C42" s="392"/>
      <c r="D42" s="418"/>
      <c r="E42" s="393"/>
      <c r="F42" s="391"/>
      <c r="G42" s="439" t="s">
        <v>341</v>
      </c>
      <c r="H42" s="363">
        <v>13</v>
      </c>
      <c r="I42" s="390">
        <f t="shared" ref="I42:L44" si="2">I43</f>
        <v>25000</v>
      </c>
      <c r="J42" s="388">
        <f t="shared" si="2"/>
        <v>7100</v>
      </c>
      <c r="K42" s="390">
        <f t="shared" si="2"/>
        <v>4273.18</v>
      </c>
      <c r="L42" s="390">
        <f t="shared" si="2"/>
        <v>4273.18</v>
      </c>
    </row>
    <row r="43" spans="1:19" ht="27" hidden="1" customHeight="1">
      <c r="A43" s="377">
        <v>2</v>
      </c>
      <c r="B43" s="376">
        <v>2</v>
      </c>
      <c r="C43" s="375">
        <v>1</v>
      </c>
      <c r="D43" s="373"/>
      <c r="E43" s="376"/>
      <c r="F43" s="374"/>
      <c r="G43" s="418" t="s">
        <v>341</v>
      </c>
      <c r="H43" s="363">
        <v>14</v>
      </c>
      <c r="I43" s="380">
        <f t="shared" si="2"/>
        <v>25000</v>
      </c>
      <c r="J43" s="385">
        <f t="shared" si="2"/>
        <v>7100</v>
      </c>
      <c r="K43" s="380">
        <f t="shared" si="2"/>
        <v>4273.18</v>
      </c>
      <c r="L43" s="385">
        <f t="shared" si="2"/>
        <v>4273.18</v>
      </c>
      <c r="Q43" s="445"/>
      <c r="S43" s="445"/>
    </row>
    <row r="44" spans="1:19" ht="15.75" hidden="1" customHeight="1">
      <c r="A44" s="377">
        <v>2</v>
      </c>
      <c r="B44" s="376">
        <v>2</v>
      </c>
      <c r="C44" s="375">
        <v>1</v>
      </c>
      <c r="D44" s="373">
        <v>1</v>
      </c>
      <c r="E44" s="376"/>
      <c r="F44" s="374"/>
      <c r="G44" s="418" t="s">
        <v>341</v>
      </c>
      <c r="H44" s="363">
        <v>15</v>
      </c>
      <c r="I44" s="380">
        <f t="shared" si="2"/>
        <v>25000</v>
      </c>
      <c r="J44" s="385">
        <f t="shared" si="2"/>
        <v>7100</v>
      </c>
      <c r="K44" s="424">
        <f t="shared" si="2"/>
        <v>4273.18</v>
      </c>
      <c r="L44" s="424">
        <f t="shared" si="2"/>
        <v>4273.18</v>
      </c>
      <c r="Q44" s="445"/>
      <c r="R44" s="445"/>
    </row>
    <row r="45" spans="1:19" ht="24.75" hidden="1" customHeight="1">
      <c r="A45" s="384">
        <v>2</v>
      </c>
      <c r="B45" s="383">
        <v>2</v>
      </c>
      <c r="C45" s="382">
        <v>1</v>
      </c>
      <c r="D45" s="387">
        <v>1</v>
      </c>
      <c r="E45" s="383">
        <v>1</v>
      </c>
      <c r="F45" s="381"/>
      <c r="G45" s="418" t="s">
        <v>341</v>
      </c>
      <c r="H45" s="363">
        <v>16</v>
      </c>
      <c r="I45" s="400">
        <f>SUM(I46:I60)</f>
        <v>25000</v>
      </c>
      <c r="J45" s="400">
        <f>SUM(J46:J60)</f>
        <v>7100</v>
      </c>
      <c r="K45" s="398">
        <f>SUM(K46:K60)</f>
        <v>4273.18</v>
      </c>
      <c r="L45" s="398">
        <f>SUM(L46:L60)</f>
        <v>4273.18</v>
      </c>
      <c r="Q45" s="445"/>
      <c r="R45" s="445"/>
    </row>
    <row r="46" spans="1:19" ht="15.75" hidden="1" customHeight="1">
      <c r="A46" s="377">
        <v>2</v>
      </c>
      <c r="B46" s="376">
        <v>2</v>
      </c>
      <c r="C46" s="375">
        <v>1</v>
      </c>
      <c r="D46" s="373">
        <v>1</v>
      </c>
      <c r="E46" s="376">
        <v>1</v>
      </c>
      <c r="F46" s="450">
        <v>1</v>
      </c>
      <c r="G46" s="373" t="s">
        <v>340</v>
      </c>
      <c r="H46" s="363">
        <v>17</v>
      </c>
      <c r="I46" s="409">
        <v>0</v>
      </c>
      <c r="J46" s="409">
        <v>0</v>
      </c>
      <c r="K46" s="409">
        <v>0</v>
      </c>
      <c r="L46" s="409">
        <v>0</v>
      </c>
      <c r="Q46" s="445"/>
      <c r="R46" s="445"/>
    </row>
    <row r="47" spans="1:19" ht="26.25" hidden="1" customHeight="1">
      <c r="A47" s="377">
        <v>2</v>
      </c>
      <c r="B47" s="376">
        <v>2</v>
      </c>
      <c r="C47" s="375">
        <v>1</v>
      </c>
      <c r="D47" s="373">
        <v>1</v>
      </c>
      <c r="E47" s="376">
        <v>1</v>
      </c>
      <c r="F47" s="374">
        <v>2</v>
      </c>
      <c r="G47" s="373" t="s">
        <v>339</v>
      </c>
      <c r="H47" s="363">
        <v>18</v>
      </c>
      <c r="I47" s="409">
        <v>0</v>
      </c>
      <c r="J47" s="409">
        <v>0</v>
      </c>
      <c r="K47" s="409">
        <v>0</v>
      </c>
      <c r="L47" s="409">
        <v>0</v>
      </c>
      <c r="Q47" s="445"/>
      <c r="R47" s="445"/>
    </row>
    <row r="48" spans="1:19" ht="26.25" customHeight="1">
      <c r="A48" s="377">
        <v>2</v>
      </c>
      <c r="B48" s="376">
        <v>2</v>
      </c>
      <c r="C48" s="375">
        <v>1</v>
      </c>
      <c r="D48" s="373">
        <v>1</v>
      </c>
      <c r="E48" s="376">
        <v>1</v>
      </c>
      <c r="F48" s="374">
        <v>5</v>
      </c>
      <c r="G48" s="373" t="s">
        <v>338</v>
      </c>
      <c r="H48" s="363">
        <v>19</v>
      </c>
      <c r="I48" s="409">
        <v>600</v>
      </c>
      <c r="J48" s="409">
        <v>300</v>
      </c>
      <c r="K48" s="409">
        <v>172.26</v>
      </c>
      <c r="L48" s="409">
        <v>172.26</v>
      </c>
      <c r="Q48" s="445"/>
      <c r="R48" s="445"/>
    </row>
    <row r="49" spans="1:19" ht="27" customHeight="1">
      <c r="A49" s="377">
        <v>2</v>
      </c>
      <c r="B49" s="376">
        <v>2</v>
      </c>
      <c r="C49" s="375">
        <v>1</v>
      </c>
      <c r="D49" s="373">
        <v>1</v>
      </c>
      <c r="E49" s="376">
        <v>1</v>
      </c>
      <c r="F49" s="374">
        <v>6</v>
      </c>
      <c r="G49" s="373" t="s">
        <v>337</v>
      </c>
      <c r="H49" s="363">
        <v>20</v>
      </c>
      <c r="I49" s="409">
        <v>1100</v>
      </c>
      <c r="J49" s="409">
        <v>500</v>
      </c>
      <c r="K49" s="409">
        <v>173.32</v>
      </c>
      <c r="L49" s="409">
        <v>173.32</v>
      </c>
      <c r="Q49" s="445"/>
      <c r="R49" s="445"/>
    </row>
    <row r="50" spans="1:19" ht="26.25" hidden="1" customHeight="1">
      <c r="A50" s="394">
        <v>2</v>
      </c>
      <c r="B50" s="393">
        <v>2</v>
      </c>
      <c r="C50" s="392">
        <v>1</v>
      </c>
      <c r="D50" s="418">
        <v>1</v>
      </c>
      <c r="E50" s="393">
        <v>1</v>
      </c>
      <c r="F50" s="391">
        <v>7</v>
      </c>
      <c r="G50" s="418" t="s">
        <v>336</v>
      </c>
      <c r="H50" s="363">
        <v>21</v>
      </c>
      <c r="I50" s="409">
        <v>0</v>
      </c>
      <c r="J50" s="409">
        <v>0</v>
      </c>
      <c r="K50" s="409">
        <v>0</v>
      </c>
      <c r="L50" s="409">
        <v>0</v>
      </c>
      <c r="Q50" s="445"/>
      <c r="R50" s="445"/>
    </row>
    <row r="51" spans="1:19" ht="15" customHeight="1">
      <c r="A51" s="377">
        <v>2</v>
      </c>
      <c r="B51" s="376">
        <v>2</v>
      </c>
      <c r="C51" s="375">
        <v>1</v>
      </c>
      <c r="D51" s="373">
        <v>1</v>
      </c>
      <c r="E51" s="376">
        <v>1</v>
      </c>
      <c r="F51" s="374">
        <v>11</v>
      </c>
      <c r="G51" s="373" t="s">
        <v>335</v>
      </c>
      <c r="H51" s="363">
        <v>22</v>
      </c>
      <c r="I51" s="372">
        <v>900</v>
      </c>
      <c r="J51" s="409">
        <v>200</v>
      </c>
      <c r="K51" s="409">
        <v>91.7</v>
      </c>
      <c r="L51" s="409">
        <v>91.7</v>
      </c>
      <c r="Q51" s="445"/>
      <c r="R51" s="445"/>
    </row>
    <row r="52" spans="1:19" ht="15.75" hidden="1" customHeight="1">
      <c r="A52" s="384">
        <v>2</v>
      </c>
      <c r="B52" s="402">
        <v>2</v>
      </c>
      <c r="C52" s="408">
        <v>1</v>
      </c>
      <c r="D52" s="408">
        <v>1</v>
      </c>
      <c r="E52" s="408">
        <v>1</v>
      </c>
      <c r="F52" s="401">
        <v>12</v>
      </c>
      <c r="G52" s="397" t="s">
        <v>334</v>
      </c>
      <c r="H52" s="363">
        <v>23</v>
      </c>
      <c r="I52" s="403">
        <v>0</v>
      </c>
      <c r="J52" s="409">
        <v>0</v>
      </c>
      <c r="K52" s="409">
        <v>0</v>
      </c>
      <c r="L52" s="409">
        <v>0</v>
      </c>
      <c r="Q52" s="445"/>
      <c r="R52" s="445"/>
    </row>
    <row r="53" spans="1:19" ht="25.5" hidden="1" customHeight="1">
      <c r="A53" s="377">
        <v>2</v>
      </c>
      <c r="B53" s="376">
        <v>2</v>
      </c>
      <c r="C53" s="375">
        <v>1</v>
      </c>
      <c r="D53" s="375">
        <v>1</v>
      </c>
      <c r="E53" s="375">
        <v>1</v>
      </c>
      <c r="F53" s="374">
        <v>14</v>
      </c>
      <c r="G53" s="449" t="s">
        <v>333</v>
      </c>
      <c r="H53" s="363">
        <v>24</v>
      </c>
      <c r="I53" s="372">
        <v>0</v>
      </c>
      <c r="J53" s="372">
        <v>0</v>
      </c>
      <c r="K53" s="372">
        <v>0</v>
      </c>
      <c r="L53" s="372">
        <v>0</v>
      </c>
      <c r="Q53" s="445"/>
      <c r="R53" s="445"/>
    </row>
    <row r="54" spans="1:19" ht="27.75" hidden="1" customHeight="1">
      <c r="A54" s="377">
        <v>2</v>
      </c>
      <c r="B54" s="376">
        <v>2</v>
      </c>
      <c r="C54" s="375">
        <v>1</v>
      </c>
      <c r="D54" s="375">
        <v>1</v>
      </c>
      <c r="E54" s="375">
        <v>1</v>
      </c>
      <c r="F54" s="374">
        <v>15</v>
      </c>
      <c r="G54" s="373" t="s">
        <v>332</v>
      </c>
      <c r="H54" s="363">
        <v>25</v>
      </c>
      <c r="I54" s="372">
        <v>0</v>
      </c>
      <c r="J54" s="409">
        <v>0</v>
      </c>
      <c r="K54" s="409">
        <v>0</v>
      </c>
      <c r="L54" s="409">
        <v>0</v>
      </c>
      <c r="Q54" s="445"/>
      <c r="R54" s="445"/>
    </row>
    <row r="55" spans="1:19" ht="15.75" customHeight="1">
      <c r="A55" s="377">
        <v>2</v>
      </c>
      <c r="B55" s="376">
        <v>2</v>
      </c>
      <c r="C55" s="375">
        <v>1</v>
      </c>
      <c r="D55" s="375">
        <v>1</v>
      </c>
      <c r="E55" s="375">
        <v>1</v>
      </c>
      <c r="F55" s="374">
        <v>16</v>
      </c>
      <c r="G55" s="373" t="s">
        <v>331</v>
      </c>
      <c r="H55" s="363">
        <v>26</v>
      </c>
      <c r="I55" s="372">
        <v>500</v>
      </c>
      <c r="J55" s="409">
        <v>100</v>
      </c>
      <c r="K55" s="409">
        <v>40</v>
      </c>
      <c r="L55" s="409">
        <v>40</v>
      </c>
      <c r="Q55" s="445"/>
      <c r="R55" s="445"/>
    </row>
    <row r="56" spans="1:19" ht="27.75" hidden="1" customHeight="1">
      <c r="A56" s="377">
        <v>2</v>
      </c>
      <c r="B56" s="376">
        <v>2</v>
      </c>
      <c r="C56" s="375">
        <v>1</v>
      </c>
      <c r="D56" s="375">
        <v>1</v>
      </c>
      <c r="E56" s="375">
        <v>1</v>
      </c>
      <c r="F56" s="374">
        <v>17</v>
      </c>
      <c r="G56" s="373" t="s">
        <v>330</v>
      </c>
      <c r="H56" s="363">
        <v>27</v>
      </c>
      <c r="I56" s="372">
        <v>0</v>
      </c>
      <c r="J56" s="372">
        <v>0</v>
      </c>
      <c r="K56" s="372">
        <v>0</v>
      </c>
      <c r="L56" s="372">
        <v>0</v>
      </c>
      <c r="Q56" s="445"/>
      <c r="R56" s="445"/>
    </row>
    <row r="57" spans="1:19" ht="14.25" customHeight="1">
      <c r="A57" s="377">
        <v>2</v>
      </c>
      <c r="B57" s="376">
        <v>2</v>
      </c>
      <c r="C57" s="375">
        <v>1</v>
      </c>
      <c r="D57" s="375">
        <v>1</v>
      </c>
      <c r="E57" s="375">
        <v>1</v>
      </c>
      <c r="F57" s="374">
        <v>20</v>
      </c>
      <c r="G57" s="373" t="s">
        <v>329</v>
      </c>
      <c r="H57" s="363">
        <v>28</v>
      </c>
      <c r="I57" s="372">
        <v>7500</v>
      </c>
      <c r="J57" s="409">
        <v>1700</v>
      </c>
      <c r="K57" s="409">
        <v>857.13</v>
      </c>
      <c r="L57" s="409">
        <v>857.13</v>
      </c>
      <c r="Q57" s="445"/>
      <c r="R57" s="445"/>
    </row>
    <row r="58" spans="1:19" ht="27.75" customHeight="1">
      <c r="A58" s="377">
        <v>2</v>
      </c>
      <c r="B58" s="376">
        <v>2</v>
      </c>
      <c r="C58" s="375">
        <v>1</v>
      </c>
      <c r="D58" s="375">
        <v>1</v>
      </c>
      <c r="E58" s="375">
        <v>1</v>
      </c>
      <c r="F58" s="374">
        <v>21</v>
      </c>
      <c r="G58" s="373" t="s">
        <v>328</v>
      </c>
      <c r="H58" s="363">
        <v>29</v>
      </c>
      <c r="I58" s="372">
        <v>800</v>
      </c>
      <c r="J58" s="409">
        <v>400</v>
      </c>
      <c r="K58" s="409">
        <v>330.74</v>
      </c>
      <c r="L58" s="409">
        <v>330.74</v>
      </c>
      <c r="Q58" s="445"/>
      <c r="R58" s="445"/>
    </row>
    <row r="59" spans="1:19" ht="12" customHeight="1">
      <c r="A59" s="377">
        <v>2</v>
      </c>
      <c r="B59" s="376">
        <v>2</v>
      </c>
      <c r="C59" s="375">
        <v>1</v>
      </c>
      <c r="D59" s="375">
        <v>1</v>
      </c>
      <c r="E59" s="375">
        <v>1</v>
      </c>
      <c r="F59" s="374">
        <v>22</v>
      </c>
      <c r="G59" s="373" t="s">
        <v>327</v>
      </c>
      <c r="H59" s="363">
        <v>30</v>
      </c>
      <c r="I59" s="372">
        <v>100</v>
      </c>
      <c r="J59" s="409">
        <v>0</v>
      </c>
      <c r="K59" s="409">
        <v>0</v>
      </c>
      <c r="L59" s="409">
        <v>0</v>
      </c>
      <c r="Q59" s="445"/>
      <c r="R59" s="445"/>
    </row>
    <row r="60" spans="1:19" ht="15" customHeight="1">
      <c r="A60" s="377">
        <v>2</v>
      </c>
      <c r="B60" s="376">
        <v>2</v>
      </c>
      <c r="C60" s="375">
        <v>1</v>
      </c>
      <c r="D60" s="375">
        <v>1</v>
      </c>
      <c r="E60" s="375">
        <v>1</v>
      </c>
      <c r="F60" s="374">
        <v>30</v>
      </c>
      <c r="G60" s="373" t="s">
        <v>326</v>
      </c>
      <c r="H60" s="363">
        <v>31</v>
      </c>
      <c r="I60" s="372">
        <v>13500</v>
      </c>
      <c r="J60" s="409">
        <v>3900</v>
      </c>
      <c r="K60" s="409">
        <v>2608.0300000000002</v>
      </c>
      <c r="L60" s="409">
        <v>2608.0300000000002</v>
      </c>
      <c r="Q60" s="445"/>
      <c r="R60" s="445"/>
    </row>
    <row r="61" spans="1:19" ht="14.25" hidden="1" customHeight="1">
      <c r="A61" s="448">
        <v>2</v>
      </c>
      <c r="B61" s="447">
        <v>3</v>
      </c>
      <c r="C61" s="432"/>
      <c r="D61" s="392"/>
      <c r="E61" s="392"/>
      <c r="F61" s="391"/>
      <c r="G61" s="430" t="s">
        <v>325</v>
      </c>
      <c r="H61" s="363">
        <v>32</v>
      </c>
      <c r="I61" s="390">
        <f>I62</f>
        <v>0</v>
      </c>
      <c r="J61" s="390">
        <f>J62</f>
        <v>0</v>
      </c>
      <c r="K61" s="390">
        <f>K62</f>
        <v>0</v>
      </c>
      <c r="L61" s="390">
        <f>L62</f>
        <v>0</v>
      </c>
    </row>
    <row r="62" spans="1:19" ht="13.5" hidden="1" customHeight="1">
      <c r="A62" s="377">
        <v>2</v>
      </c>
      <c r="B62" s="376">
        <v>3</v>
      </c>
      <c r="C62" s="375">
        <v>1</v>
      </c>
      <c r="D62" s="375"/>
      <c r="E62" s="375"/>
      <c r="F62" s="374"/>
      <c r="G62" s="373" t="s">
        <v>324</v>
      </c>
      <c r="H62" s="363">
        <v>33</v>
      </c>
      <c r="I62" s="380">
        <f>SUM(I63+I68+I73)</f>
        <v>0</v>
      </c>
      <c r="J62" s="386">
        <f>SUM(J63+J68+J73)</f>
        <v>0</v>
      </c>
      <c r="K62" s="385">
        <f>SUM(K63+K68+K73)</f>
        <v>0</v>
      </c>
      <c r="L62" s="380">
        <f>SUM(L63+L68+L73)</f>
        <v>0</v>
      </c>
      <c r="Q62" s="445"/>
      <c r="S62" s="445"/>
    </row>
    <row r="63" spans="1:19" ht="15" hidden="1" customHeight="1">
      <c r="A63" s="377">
        <v>2</v>
      </c>
      <c r="B63" s="376">
        <v>3</v>
      </c>
      <c r="C63" s="375">
        <v>1</v>
      </c>
      <c r="D63" s="375">
        <v>1</v>
      </c>
      <c r="E63" s="375"/>
      <c r="F63" s="374"/>
      <c r="G63" s="373" t="s">
        <v>323</v>
      </c>
      <c r="H63" s="363">
        <v>34</v>
      </c>
      <c r="I63" s="380">
        <f>I64</f>
        <v>0</v>
      </c>
      <c r="J63" s="386">
        <f>J64</f>
        <v>0</v>
      </c>
      <c r="K63" s="385">
        <f>K64</f>
        <v>0</v>
      </c>
      <c r="L63" s="380">
        <f>L64</f>
        <v>0</v>
      </c>
      <c r="Q63" s="445"/>
      <c r="R63" s="445"/>
    </row>
    <row r="64" spans="1:19" ht="13.5" hidden="1" customHeight="1">
      <c r="A64" s="377">
        <v>2</v>
      </c>
      <c r="B64" s="376">
        <v>3</v>
      </c>
      <c r="C64" s="375">
        <v>1</v>
      </c>
      <c r="D64" s="375">
        <v>1</v>
      </c>
      <c r="E64" s="375">
        <v>1</v>
      </c>
      <c r="F64" s="374"/>
      <c r="G64" s="373" t="s">
        <v>323</v>
      </c>
      <c r="H64" s="363">
        <v>35</v>
      </c>
      <c r="I64" s="380">
        <f>SUM(I65:I67)</f>
        <v>0</v>
      </c>
      <c r="J64" s="386">
        <f>SUM(J65:J67)</f>
        <v>0</v>
      </c>
      <c r="K64" s="385">
        <f>SUM(K65:K67)</f>
        <v>0</v>
      </c>
      <c r="L64" s="380">
        <f>SUM(L65:L67)</f>
        <v>0</v>
      </c>
      <c r="Q64" s="445"/>
      <c r="R64" s="445"/>
    </row>
    <row r="65" spans="1:18" s="446" customFormat="1" ht="25.5" hidden="1" customHeight="1">
      <c r="A65" s="377">
        <v>2</v>
      </c>
      <c r="B65" s="376">
        <v>3</v>
      </c>
      <c r="C65" s="375">
        <v>1</v>
      </c>
      <c r="D65" s="375">
        <v>1</v>
      </c>
      <c r="E65" s="375">
        <v>1</v>
      </c>
      <c r="F65" s="374">
        <v>1</v>
      </c>
      <c r="G65" s="373" t="s">
        <v>321</v>
      </c>
      <c r="H65" s="363">
        <v>36</v>
      </c>
      <c r="I65" s="372">
        <v>0</v>
      </c>
      <c r="J65" s="372">
        <v>0</v>
      </c>
      <c r="K65" s="372">
        <v>0</v>
      </c>
      <c r="L65" s="372">
        <v>0</v>
      </c>
      <c r="Q65" s="445"/>
      <c r="R65" s="445"/>
    </row>
    <row r="66" spans="1:18" ht="19.5" hidden="1" customHeight="1">
      <c r="A66" s="377">
        <v>2</v>
      </c>
      <c r="B66" s="393">
        <v>3</v>
      </c>
      <c r="C66" s="392">
        <v>1</v>
      </c>
      <c r="D66" s="392">
        <v>1</v>
      </c>
      <c r="E66" s="392">
        <v>1</v>
      </c>
      <c r="F66" s="391">
        <v>2</v>
      </c>
      <c r="G66" s="418" t="s">
        <v>320</v>
      </c>
      <c r="H66" s="363">
        <v>37</v>
      </c>
      <c r="I66" s="427">
        <v>0</v>
      </c>
      <c r="J66" s="427">
        <v>0</v>
      </c>
      <c r="K66" s="427">
        <v>0</v>
      </c>
      <c r="L66" s="427">
        <v>0</v>
      </c>
      <c r="Q66" s="445"/>
      <c r="R66" s="445"/>
    </row>
    <row r="67" spans="1:18" ht="16.5" hidden="1" customHeight="1">
      <c r="A67" s="376">
        <v>2</v>
      </c>
      <c r="B67" s="375">
        <v>3</v>
      </c>
      <c r="C67" s="375">
        <v>1</v>
      </c>
      <c r="D67" s="375">
        <v>1</v>
      </c>
      <c r="E67" s="375">
        <v>1</v>
      </c>
      <c r="F67" s="374">
        <v>3</v>
      </c>
      <c r="G67" s="373" t="s">
        <v>319</v>
      </c>
      <c r="H67" s="363">
        <v>38</v>
      </c>
      <c r="I67" s="372">
        <v>0</v>
      </c>
      <c r="J67" s="372">
        <v>0</v>
      </c>
      <c r="K67" s="372">
        <v>0</v>
      </c>
      <c r="L67" s="372">
        <v>0</v>
      </c>
      <c r="Q67" s="445"/>
      <c r="R67" s="445"/>
    </row>
    <row r="68" spans="1:18" ht="29.25" hidden="1" customHeight="1">
      <c r="A68" s="393">
        <v>2</v>
      </c>
      <c r="B68" s="392">
        <v>3</v>
      </c>
      <c r="C68" s="392">
        <v>1</v>
      </c>
      <c r="D68" s="392">
        <v>2</v>
      </c>
      <c r="E68" s="392"/>
      <c r="F68" s="391"/>
      <c r="G68" s="418" t="s">
        <v>322</v>
      </c>
      <c r="H68" s="363">
        <v>39</v>
      </c>
      <c r="I68" s="390">
        <f>I69</f>
        <v>0</v>
      </c>
      <c r="J68" s="389">
        <f>J69</f>
        <v>0</v>
      </c>
      <c r="K68" s="388">
        <f>K69</f>
        <v>0</v>
      </c>
      <c r="L68" s="388">
        <f>L69</f>
        <v>0</v>
      </c>
      <c r="Q68" s="445"/>
      <c r="R68" s="445"/>
    </row>
    <row r="69" spans="1:18" ht="27" hidden="1" customHeight="1">
      <c r="A69" s="383">
        <v>2</v>
      </c>
      <c r="B69" s="382">
        <v>3</v>
      </c>
      <c r="C69" s="382">
        <v>1</v>
      </c>
      <c r="D69" s="382">
        <v>2</v>
      </c>
      <c r="E69" s="382">
        <v>1</v>
      </c>
      <c r="F69" s="381"/>
      <c r="G69" s="418" t="s">
        <v>322</v>
      </c>
      <c r="H69" s="363">
        <v>40</v>
      </c>
      <c r="I69" s="424">
        <f>SUM(I70:I72)</f>
        <v>0</v>
      </c>
      <c r="J69" s="426">
        <f>SUM(J70:J72)</f>
        <v>0</v>
      </c>
      <c r="K69" s="425">
        <f>SUM(K70:K72)</f>
        <v>0</v>
      </c>
      <c r="L69" s="385">
        <f>SUM(L70:L72)</f>
        <v>0</v>
      </c>
      <c r="Q69" s="445"/>
      <c r="R69" s="445"/>
    </row>
    <row r="70" spans="1:18" s="446" customFormat="1" ht="27" hidden="1" customHeight="1">
      <c r="A70" s="376">
        <v>2</v>
      </c>
      <c r="B70" s="375">
        <v>3</v>
      </c>
      <c r="C70" s="375">
        <v>1</v>
      </c>
      <c r="D70" s="375">
        <v>2</v>
      </c>
      <c r="E70" s="375">
        <v>1</v>
      </c>
      <c r="F70" s="374">
        <v>1</v>
      </c>
      <c r="G70" s="377" t="s">
        <v>321</v>
      </c>
      <c r="H70" s="363">
        <v>41</v>
      </c>
      <c r="I70" s="372">
        <v>0</v>
      </c>
      <c r="J70" s="372">
        <v>0</v>
      </c>
      <c r="K70" s="372">
        <v>0</v>
      </c>
      <c r="L70" s="372">
        <v>0</v>
      </c>
      <c r="Q70" s="445"/>
      <c r="R70" s="445"/>
    </row>
    <row r="71" spans="1:18" ht="16.5" hidden="1" customHeight="1">
      <c r="A71" s="376">
        <v>2</v>
      </c>
      <c r="B71" s="375">
        <v>3</v>
      </c>
      <c r="C71" s="375">
        <v>1</v>
      </c>
      <c r="D71" s="375">
        <v>2</v>
      </c>
      <c r="E71" s="375">
        <v>1</v>
      </c>
      <c r="F71" s="374">
        <v>2</v>
      </c>
      <c r="G71" s="377" t="s">
        <v>320</v>
      </c>
      <c r="H71" s="363">
        <v>42</v>
      </c>
      <c r="I71" s="372">
        <v>0</v>
      </c>
      <c r="J71" s="372">
        <v>0</v>
      </c>
      <c r="K71" s="372">
        <v>0</v>
      </c>
      <c r="L71" s="372">
        <v>0</v>
      </c>
      <c r="Q71" s="445"/>
      <c r="R71" s="445"/>
    </row>
    <row r="72" spans="1:18" ht="15" hidden="1" customHeight="1">
      <c r="A72" s="376">
        <v>2</v>
      </c>
      <c r="B72" s="375">
        <v>3</v>
      </c>
      <c r="C72" s="375">
        <v>1</v>
      </c>
      <c r="D72" s="375">
        <v>2</v>
      </c>
      <c r="E72" s="375">
        <v>1</v>
      </c>
      <c r="F72" s="374">
        <v>3</v>
      </c>
      <c r="G72" s="377" t="s">
        <v>319</v>
      </c>
      <c r="H72" s="363">
        <v>43</v>
      </c>
      <c r="I72" s="372">
        <v>0</v>
      </c>
      <c r="J72" s="372">
        <v>0</v>
      </c>
      <c r="K72" s="372">
        <v>0</v>
      </c>
      <c r="L72" s="372">
        <v>0</v>
      </c>
      <c r="Q72" s="445"/>
      <c r="R72" s="445"/>
    </row>
    <row r="73" spans="1:18" ht="27.75" hidden="1" customHeight="1">
      <c r="A73" s="376">
        <v>2</v>
      </c>
      <c r="B73" s="375">
        <v>3</v>
      </c>
      <c r="C73" s="375">
        <v>1</v>
      </c>
      <c r="D73" s="375">
        <v>3</v>
      </c>
      <c r="E73" s="375"/>
      <c r="F73" s="374"/>
      <c r="G73" s="377" t="s">
        <v>318</v>
      </c>
      <c r="H73" s="363">
        <v>44</v>
      </c>
      <c r="I73" s="380">
        <f>I74</f>
        <v>0</v>
      </c>
      <c r="J73" s="386">
        <f>J74</f>
        <v>0</v>
      </c>
      <c r="K73" s="385">
        <f>K74</f>
        <v>0</v>
      </c>
      <c r="L73" s="385">
        <f>L74</f>
        <v>0</v>
      </c>
      <c r="Q73" s="445"/>
      <c r="R73" s="445"/>
    </row>
    <row r="74" spans="1:18" ht="26.25" hidden="1" customHeight="1">
      <c r="A74" s="376">
        <v>2</v>
      </c>
      <c r="B74" s="375">
        <v>3</v>
      </c>
      <c r="C74" s="375">
        <v>1</v>
      </c>
      <c r="D74" s="375">
        <v>3</v>
      </c>
      <c r="E74" s="375">
        <v>1</v>
      </c>
      <c r="F74" s="374"/>
      <c r="G74" s="377" t="s">
        <v>317</v>
      </c>
      <c r="H74" s="363">
        <v>45</v>
      </c>
      <c r="I74" s="380">
        <f>SUM(I75:I77)</f>
        <v>0</v>
      </c>
      <c r="J74" s="386">
        <f>SUM(J75:J77)</f>
        <v>0</v>
      </c>
      <c r="K74" s="385">
        <f>SUM(K75:K77)</f>
        <v>0</v>
      </c>
      <c r="L74" s="385">
        <f>SUM(L75:L77)</f>
        <v>0</v>
      </c>
      <c r="Q74" s="445"/>
      <c r="R74" s="445"/>
    </row>
    <row r="75" spans="1:18" ht="15" hidden="1" customHeight="1">
      <c r="A75" s="393">
        <v>2</v>
      </c>
      <c r="B75" s="392">
        <v>3</v>
      </c>
      <c r="C75" s="392">
        <v>1</v>
      </c>
      <c r="D75" s="392">
        <v>3</v>
      </c>
      <c r="E75" s="392">
        <v>1</v>
      </c>
      <c r="F75" s="391">
        <v>1</v>
      </c>
      <c r="G75" s="394" t="s">
        <v>316</v>
      </c>
      <c r="H75" s="363">
        <v>46</v>
      </c>
      <c r="I75" s="427">
        <v>0</v>
      </c>
      <c r="J75" s="427">
        <v>0</v>
      </c>
      <c r="K75" s="427">
        <v>0</v>
      </c>
      <c r="L75" s="427">
        <v>0</v>
      </c>
      <c r="Q75" s="445"/>
      <c r="R75" s="445"/>
    </row>
    <row r="76" spans="1:18" ht="16.5" hidden="1" customHeight="1">
      <c r="A76" s="376">
        <v>2</v>
      </c>
      <c r="B76" s="375">
        <v>3</v>
      </c>
      <c r="C76" s="375">
        <v>1</v>
      </c>
      <c r="D76" s="375">
        <v>3</v>
      </c>
      <c r="E76" s="375">
        <v>1</v>
      </c>
      <c r="F76" s="374">
        <v>2</v>
      </c>
      <c r="G76" s="377" t="s">
        <v>315</v>
      </c>
      <c r="H76" s="363">
        <v>47</v>
      </c>
      <c r="I76" s="372">
        <v>0</v>
      </c>
      <c r="J76" s="372">
        <v>0</v>
      </c>
      <c r="K76" s="372">
        <v>0</v>
      </c>
      <c r="L76" s="372">
        <v>0</v>
      </c>
      <c r="Q76" s="445"/>
      <c r="R76" s="445"/>
    </row>
    <row r="77" spans="1:18" ht="17.25" hidden="1" customHeight="1">
      <c r="A77" s="393">
        <v>2</v>
      </c>
      <c r="B77" s="392">
        <v>3</v>
      </c>
      <c r="C77" s="392">
        <v>1</v>
      </c>
      <c r="D77" s="392">
        <v>3</v>
      </c>
      <c r="E77" s="392">
        <v>1</v>
      </c>
      <c r="F77" s="391">
        <v>3</v>
      </c>
      <c r="G77" s="394" t="s">
        <v>314</v>
      </c>
      <c r="H77" s="363">
        <v>48</v>
      </c>
      <c r="I77" s="427">
        <v>0</v>
      </c>
      <c r="J77" s="427">
        <v>0</v>
      </c>
      <c r="K77" s="427">
        <v>0</v>
      </c>
      <c r="L77" s="427">
        <v>0</v>
      </c>
      <c r="Q77" s="445"/>
      <c r="R77" s="445"/>
    </row>
    <row r="78" spans="1:18" ht="12.75" hidden="1" customHeight="1">
      <c r="A78" s="393">
        <v>2</v>
      </c>
      <c r="B78" s="392">
        <v>3</v>
      </c>
      <c r="C78" s="392">
        <v>2</v>
      </c>
      <c r="D78" s="392"/>
      <c r="E78" s="392"/>
      <c r="F78" s="391"/>
      <c r="G78" s="394" t="s">
        <v>313</v>
      </c>
      <c r="H78" s="363">
        <v>49</v>
      </c>
      <c r="I78" s="380">
        <f t="shared" ref="I78:L79" si="3">I79</f>
        <v>0</v>
      </c>
      <c r="J78" s="380">
        <f t="shared" si="3"/>
        <v>0</v>
      </c>
      <c r="K78" s="380">
        <f t="shared" si="3"/>
        <v>0</v>
      </c>
      <c r="L78" s="380">
        <f t="shared" si="3"/>
        <v>0</v>
      </c>
    </row>
    <row r="79" spans="1:18" ht="12" hidden="1" customHeight="1">
      <c r="A79" s="393">
        <v>2</v>
      </c>
      <c r="B79" s="392">
        <v>3</v>
      </c>
      <c r="C79" s="392">
        <v>2</v>
      </c>
      <c r="D79" s="392">
        <v>1</v>
      </c>
      <c r="E79" s="392"/>
      <c r="F79" s="391"/>
      <c r="G79" s="394" t="s">
        <v>313</v>
      </c>
      <c r="H79" s="363">
        <v>50</v>
      </c>
      <c r="I79" s="380">
        <f t="shared" si="3"/>
        <v>0</v>
      </c>
      <c r="J79" s="380">
        <f t="shared" si="3"/>
        <v>0</v>
      </c>
      <c r="K79" s="380">
        <f t="shared" si="3"/>
        <v>0</v>
      </c>
      <c r="L79" s="380">
        <f t="shared" si="3"/>
        <v>0</v>
      </c>
    </row>
    <row r="80" spans="1:18" ht="15.75" hidden="1" customHeight="1">
      <c r="A80" s="393">
        <v>2</v>
      </c>
      <c r="B80" s="392">
        <v>3</v>
      </c>
      <c r="C80" s="392">
        <v>2</v>
      </c>
      <c r="D80" s="392">
        <v>1</v>
      </c>
      <c r="E80" s="392">
        <v>1</v>
      </c>
      <c r="F80" s="391"/>
      <c r="G80" s="394" t="s">
        <v>313</v>
      </c>
      <c r="H80" s="363">
        <v>51</v>
      </c>
      <c r="I80" s="380">
        <f>SUM(I81)</f>
        <v>0</v>
      </c>
      <c r="J80" s="380">
        <f>SUM(J81)</f>
        <v>0</v>
      </c>
      <c r="K80" s="380">
        <f>SUM(K81)</f>
        <v>0</v>
      </c>
      <c r="L80" s="380">
        <f>SUM(L81)</f>
        <v>0</v>
      </c>
    </row>
    <row r="81" spans="1:12" ht="13.5" hidden="1" customHeight="1">
      <c r="A81" s="393">
        <v>2</v>
      </c>
      <c r="B81" s="392">
        <v>3</v>
      </c>
      <c r="C81" s="392">
        <v>2</v>
      </c>
      <c r="D81" s="392">
        <v>1</v>
      </c>
      <c r="E81" s="392">
        <v>1</v>
      </c>
      <c r="F81" s="391">
        <v>1</v>
      </c>
      <c r="G81" s="394" t="s">
        <v>313</v>
      </c>
      <c r="H81" s="363">
        <v>52</v>
      </c>
      <c r="I81" s="372">
        <v>0</v>
      </c>
      <c r="J81" s="372">
        <v>0</v>
      </c>
      <c r="K81" s="372">
        <v>0</v>
      </c>
      <c r="L81" s="372">
        <v>0</v>
      </c>
    </row>
    <row r="82" spans="1:12" ht="16.5" hidden="1" customHeight="1">
      <c r="A82" s="414">
        <v>2</v>
      </c>
      <c r="B82" s="413">
        <v>4</v>
      </c>
      <c r="C82" s="413"/>
      <c r="D82" s="413"/>
      <c r="E82" s="413"/>
      <c r="F82" s="412"/>
      <c r="G82" s="434" t="s">
        <v>312</v>
      </c>
      <c r="H82" s="363">
        <v>53</v>
      </c>
      <c r="I82" s="380">
        <f t="shared" ref="I82:L84" si="4">I83</f>
        <v>0</v>
      </c>
      <c r="J82" s="386">
        <f t="shared" si="4"/>
        <v>0</v>
      </c>
      <c r="K82" s="385">
        <f t="shared" si="4"/>
        <v>0</v>
      </c>
      <c r="L82" s="385">
        <f t="shared" si="4"/>
        <v>0</v>
      </c>
    </row>
    <row r="83" spans="1:12" ht="15.75" hidden="1" customHeight="1">
      <c r="A83" s="376">
        <v>2</v>
      </c>
      <c r="B83" s="375">
        <v>4</v>
      </c>
      <c r="C83" s="375">
        <v>1</v>
      </c>
      <c r="D83" s="375"/>
      <c r="E83" s="375"/>
      <c r="F83" s="374"/>
      <c r="G83" s="377" t="s">
        <v>311</v>
      </c>
      <c r="H83" s="363">
        <v>54</v>
      </c>
      <c r="I83" s="380">
        <f t="shared" si="4"/>
        <v>0</v>
      </c>
      <c r="J83" s="386">
        <f t="shared" si="4"/>
        <v>0</v>
      </c>
      <c r="K83" s="385">
        <f t="shared" si="4"/>
        <v>0</v>
      </c>
      <c r="L83" s="385">
        <f t="shared" si="4"/>
        <v>0</v>
      </c>
    </row>
    <row r="84" spans="1:12" ht="17.25" hidden="1" customHeight="1">
      <c r="A84" s="376">
        <v>2</v>
      </c>
      <c r="B84" s="375">
        <v>4</v>
      </c>
      <c r="C84" s="375">
        <v>1</v>
      </c>
      <c r="D84" s="375">
        <v>1</v>
      </c>
      <c r="E84" s="375"/>
      <c r="F84" s="374"/>
      <c r="G84" s="377" t="s">
        <v>311</v>
      </c>
      <c r="H84" s="363">
        <v>55</v>
      </c>
      <c r="I84" s="380">
        <f t="shared" si="4"/>
        <v>0</v>
      </c>
      <c r="J84" s="386">
        <f t="shared" si="4"/>
        <v>0</v>
      </c>
      <c r="K84" s="385">
        <f t="shared" si="4"/>
        <v>0</v>
      </c>
      <c r="L84" s="385">
        <f t="shared" si="4"/>
        <v>0</v>
      </c>
    </row>
    <row r="85" spans="1:12" ht="18" hidden="1" customHeight="1">
      <c r="A85" s="376">
        <v>2</v>
      </c>
      <c r="B85" s="375">
        <v>4</v>
      </c>
      <c r="C85" s="375">
        <v>1</v>
      </c>
      <c r="D85" s="375">
        <v>1</v>
      </c>
      <c r="E85" s="375">
        <v>1</v>
      </c>
      <c r="F85" s="374"/>
      <c r="G85" s="377" t="s">
        <v>311</v>
      </c>
      <c r="H85" s="363">
        <v>56</v>
      </c>
      <c r="I85" s="380">
        <f>SUM(I86:I88)</f>
        <v>0</v>
      </c>
      <c r="J85" s="386">
        <f>SUM(J86:J88)</f>
        <v>0</v>
      </c>
      <c r="K85" s="385">
        <f>SUM(K86:K88)</f>
        <v>0</v>
      </c>
      <c r="L85" s="385">
        <f>SUM(L86:L88)</f>
        <v>0</v>
      </c>
    </row>
    <row r="86" spans="1:12" ht="14.25" hidden="1" customHeight="1">
      <c r="A86" s="376">
        <v>2</v>
      </c>
      <c r="B86" s="375">
        <v>4</v>
      </c>
      <c r="C86" s="375">
        <v>1</v>
      </c>
      <c r="D86" s="375">
        <v>1</v>
      </c>
      <c r="E86" s="375">
        <v>1</v>
      </c>
      <c r="F86" s="374">
        <v>1</v>
      </c>
      <c r="G86" s="377" t="s">
        <v>310</v>
      </c>
      <c r="H86" s="363">
        <v>57</v>
      </c>
      <c r="I86" s="372">
        <v>0</v>
      </c>
      <c r="J86" s="372">
        <v>0</v>
      </c>
      <c r="K86" s="372">
        <v>0</v>
      </c>
      <c r="L86" s="372">
        <v>0</v>
      </c>
    </row>
    <row r="87" spans="1:12" ht="13.5" hidden="1" customHeight="1">
      <c r="A87" s="376">
        <v>2</v>
      </c>
      <c r="B87" s="376">
        <v>4</v>
      </c>
      <c r="C87" s="376">
        <v>1</v>
      </c>
      <c r="D87" s="375">
        <v>1</v>
      </c>
      <c r="E87" s="375">
        <v>1</v>
      </c>
      <c r="F87" s="395">
        <v>2</v>
      </c>
      <c r="G87" s="373" t="s">
        <v>309</v>
      </c>
      <c r="H87" s="363">
        <v>58</v>
      </c>
      <c r="I87" s="372">
        <v>0</v>
      </c>
      <c r="J87" s="372">
        <v>0</v>
      </c>
      <c r="K87" s="372">
        <v>0</v>
      </c>
      <c r="L87" s="372">
        <v>0</v>
      </c>
    </row>
    <row r="88" spans="1:12" hidden="1">
      <c r="A88" s="376">
        <v>2</v>
      </c>
      <c r="B88" s="375">
        <v>4</v>
      </c>
      <c r="C88" s="376">
        <v>1</v>
      </c>
      <c r="D88" s="375">
        <v>1</v>
      </c>
      <c r="E88" s="375">
        <v>1</v>
      </c>
      <c r="F88" s="395">
        <v>3</v>
      </c>
      <c r="G88" s="373" t="s">
        <v>308</v>
      </c>
      <c r="H88" s="363">
        <v>59</v>
      </c>
      <c r="I88" s="372">
        <v>0</v>
      </c>
      <c r="J88" s="372">
        <v>0</v>
      </c>
      <c r="K88" s="372">
        <v>0</v>
      </c>
      <c r="L88" s="372">
        <v>0</v>
      </c>
    </row>
    <row r="89" spans="1:12" hidden="1">
      <c r="A89" s="414">
        <v>2</v>
      </c>
      <c r="B89" s="413">
        <v>5</v>
      </c>
      <c r="C89" s="414"/>
      <c r="D89" s="413"/>
      <c r="E89" s="413"/>
      <c r="F89" s="444"/>
      <c r="G89" s="411" t="s">
        <v>307</v>
      </c>
      <c r="H89" s="363">
        <v>60</v>
      </c>
      <c r="I89" s="380">
        <f>SUM(I90+I95+I100)</f>
        <v>0</v>
      </c>
      <c r="J89" s="386">
        <f>SUM(J90+J95+J100)</f>
        <v>0</v>
      </c>
      <c r="K89" s="385">
        <f>SUM(K90+K95+K100)</f>
        <v>0</v>
      </c>
      <c r="L89" s="385">
        <f>SUM(L90+L95+L100)</f>
        <v>0</v>
      </c>
    </row>
    <row r="90" spans="1:12" hidden="1">
      <c r="A90" s="393">
        <v>2</v>
      </c>
      <c r="B90" s="392">
        <v>5</v>
      </c>
      <c r="C90" s="393">
        <v>1</v>
      </c>
      <c r="D90" s="392"/>
      <c r="E90" s="392"/>
      <c r="F90" s="440"/>
      <c r="G90" s="418" t="s">
        <v>306</v>
      </c>
      <c r="H90" s="363">
        <v>61</v>
      </c>
      <c r="I90" s="390">
        <f t="shared" ref="I90:L91" si="5">I91</f>
        <v>0</v>
      </c>
      <c r="J90" s="389">
        <f t="shared" si="5"/>
        <v>0</v>
      </c>
      <c r="K90" s="388">
        <f t="shared" si="5"/>
        <v>0</v>
      </c>
      <c r="L90" s="388">
        <f t="shared" si="5"/>
        <v>0</v>
      </c>
    </row>
    <row r="91" spans="1:12" hidden="1">
      <c r="A91" s="376">
        <v>2</v>
      </c>
      <c r="B91" s="375">
        <v>5</v>
      </c>
      <c r="C91" s="376">
        <v>1</v>
      </c>
      <c r="D91" s="375">
        <v>1</v>
      </c>
      <c r="E91" s="375"/>
      <c r="F91" s="395"/>
      <c r="G91" s="373" t="s">
        <v>306</v>
      </c>
      <c r="H91" s="363">
        <v>62</v>
      </c>
      <c r="I91" s="380">
        <f t="shared" si="5"/>
        <v>0</v>
      </c>
      <c r="J91" s="386">
        <f t="shared" si="5"/>
        <v>0</v>
      </c>
      <c r="K91" s="385">
        <f t="shared" si="5"/>
        <v>0</v>
      </c>
      <c r="L91" s="385">
        <f t="shared" si="5"/>
        <v>0</v>
      </c>
    </row>
    <row r="92" spans="1:12" hidden="1">
      <c r="A92" s="376">
        <v>2</v>
      </c>
      <c r="B92" s="375">
        <v>5</v>
      </c>
      <c r="C92" s="376">
        <v>1</v>
      </c>
      <c r="D92" s="375">
        <v>1</v>
      </c>
      <c r="E92" s="375">
        <v>1</v>
      </c>
      <c r="F92" s="395"/>
      <c r="G92" s="373" t="s">
        <v>306</v>
      </c>
      <c r="H92" s="363">
        <v>63</v>
      </c>
      <c r="I92" s="380">
        <f>SUM(I93:I94)</f>
        <v>0</v>
      </c>
      <c r="J92" s="386">
        <f>SUM(J93:J94)</f>
        <v>0</v>
      </c>
      <c r="K92" s="385">
        <f>SUM(K93:K94)</f>
        <v>0</v>
      </c>
      <c r="L92" s="385">
        <f>SUM(L93:L94)</f>
        <v>0</v>
      </c>
    </row>
    <row r="93" spans="1:12" ht="25.5" hidden="1" customHeight="1">
      <c r="A93" s="376">
        <v>2</v>
      </c>
      <c r="B93" s="375">
        <v>5</v>
      </c>
      <c r="C93" s="376">
        <v>1</v>
      </c>
      <c r="D93" s="375">
        <v>1</v>
      </c>
      <c r="E93" s="375">
        <v>1</v>
      </c>
      <c r="F93" s="395">
        <v>1</v>
      </c>
      <c r="G93" s="373" t="s">
        <v>305</v>
      </c>
      <c r="H93" s="363">
        <v>64</v>
      </c>
      <c r="I93" s="372">
        <v>0</v>
      </c>
      <c r="J93" s="372">
        <v>0</v>
      </c>
      <c r="K93" s="372">
        <v>0</v>
      </c>
      <c r="L93" s="372">
        <v>0</v>
      </c>
    </row>
    <row r="94" spans="1:12" ht="15.75" hidden="1" customHeight="1">
      <c r="A94" s="376">
        <v>2</v>
      </c>
      <c r="B94" s="375">
        <v>5</v>
      </c>
      <c r="C94" s="376">
        <v>1</v>
      </c>
      <c r="D94" s="375">
        <v>1</v>
      </c>
      <c r="E94" s="375">
        <v>1</v>
      </c>
      <c r="F94" s="395">
        <v>2</v>
      </c>
      <c r="G94" s="373" t="s">
        <v>304</v>
      </c>
      <c r="H94" s="363">
        <v>65</v>
      </c>
      <c r="I94" s="372">
        <v>0</v>
      </c>
      <c r="J94" s="372">
        <v>0</v>
      </c>
      <c r="K94" s="372">
        <v>0</v>
      </c>
      <c r="L94" s="372">
        <v>0</v>
      </c>
    </row>
    <row r="95" spans="1:12" ht="12" hidden="1" customHeight="1">
      <c r="A95" s="376">
        <v>2</v>
      </c>
      <c r="B95" s="375">
        <v>5</v>
      </c>
      <c r="C95" s="376">
        <v>2</v>
      </c>
      <c r="D95" s="375"/>
      <c r="E95" s="375"/>
      <c r="F95" s="395"/>
      <c r="G95" s="373" t="s">
        <v>303</v>
      </c>
      <c r="H95" s="363">
        <v>66</v>
      </c>
      <c r="I95" s="380">
        <f t="shared" ref="I95:L96" si="6">I96</f>
        <v>0</v>
      </c>
      <c r="J95" s="386">
        <f t="shared" si="6"/>
        <v>0</v>
      </c>
      <c r="K95" s="385">
        <f t="shared" si="6"/>
        <v>0</v>
      </c>
      <c r="L95" s="380">
        <f t="shared" si="6"/>
        <v>0</v>
      </c>
    </row>
    <row r="96" spans="1:12" ht="15.75" hidden="1" customHeight="1">
      <c r="A96" s="377">
        <v>2</v>
      </c>
      <c r="B96" s="376">
        <v>5</v>
      </c>
      <c r="C96" s="375">
        <v>2</v>
      </c>
      <c r="D96" s="373">
        <v>1</v>
      </c>
      <c r="E96" s="376"/>
      <c r="F96" s="395"/>
      <c r="G96" s="373" t="s">
        <v>303</v>
      </c>
      <c r="H96" s="363">
        <v>67</v>
      </c>
      <c r="I96" s="380">
        <f t="shared" si="6"/>
        <v>0</v>
      </c>
      <c r="J96" s="386">
        <f t="shared" si="6"/>
        <v>0</v>
      </c>
      <c r="K96" s="385">
        <f t="shared" si="6"/>
        <v>0</v>
      </c>
      <c r="L96" s="380">
        <f t="shared" si="6"/>
        <v>0</v>
      </c>
    </row>
    <row r="97" spans="1:12" ht="15" hidden="1" customHeight="1">
      <c r="A97" s="377">
        <v>2</v>
      </c>
      <c r="B97" s="376">
        <v>5</v>
      </c>
      <c r="C97" s="375">
        <v>2</v>
      </c>
      <c r="D97" s="373">
        <v>1</v>
      </c>
      <c r="E97" s="376">
        <v>1</v>
      </c>
      <c r="F97" s="395"/>
      <c r="G97" s="373" t="s">
        <v>303</v>
      </c>
      <c r="H97" s="363">
        <v>68</v>
      </c>
      <c r="I97" s="380">
        <f>SUM(I98:I99)</f>
        <v>0</v>
      </c>
      <c r="J97" s="386">
        <f>SUM(J98:J99)</f>
        <v>0</v>
      </c>
      <c r="K97" s="385">
        <f>SUM(K98:K99)</f>
        <v>0</v>
      </c>
      <c r="L97" s="380">
        <f>SUM(L98:L99)</f>
        <v>0</v>
      </c>
    </row>
    <row r="98" spans="1:12" ht="25.5" hidden="1" customHeight="1">
      <c r="A98" s="377">
        <v>2</v>
      </c>
      <c r="B98" s="376">
        <v>5</v>
      </c>
      <c r="C98" s="375">
        <v>2</v>
      </c>
      <c r="D98" s="373">
        <v>1</v>
      </c>
      <c r="E98" s="376">
        <v>1</v>
      </c>
      <c r="F98" s="395">
        <v>1</v>
      </c>
      <c r="G98" s="373" t="s">
        <v>302</v>
      </c>
      <c r="H98" s="363">
        <v>69</v>
      </c>
      <c r="I98" s="372">
        <v>0</v>
      </c>
      <c r="J98" s="372">
        <v>0</v>
      </c>
      <c r="K98" s="372">
        <v>0</v>
      </c>
      <c r="L98" s="372">
        <v>0</v>
      </c>
    </row>
    <row r="99" spans="1:12" ht="25.5" hidden="1" customHeight="1">
      <c r="A99" s="377">
        <v>2</v>
      </c>
      <c r="B99" s="376">
        <v>5</v>
      </c>
      <c r="C99" s="375">
        <v>2</v>
      </c>
      <c r="D99" s="373">
        <v>1</v>
      </c>
      <c r="E99" s="376">
        <v>1</v>
      </c>
      <c r="F99" s="395">
        <v>2</v>
      </c>
      <c r="G99" s="373" t="s">
        <v>301</v>
      </c>
      <c r="H99" s="363">
        <v>70</v>
      </c>
      <c r="I99" s="372">
        <v>0</v>
      </c>
      <c r="J99" s="372">
        <v>0</v>
      </c>
      <c r="K99" s="372">
        <v>0</v>
      </c>
      <c r="L99" s="372">
        <v>0</v>
      </c>
    </row>
    <row r="100" spans="1:12" ht="28.5" hidden="1" customHeight="1">
      <c r="A100" s="377">
        <v>2</v>
      </c>
      <c r="B100" s="376">
        <v>5</v>
      </c>
      <c r="C100" s="375">
        <v>3</v>
      </c>
      <c r="D100" s="373"/>
      <c r="E100" s="376"/>
      <c r="F100" s="395"/>
      <c r="G100" s="373" t="s">
        <v>300</v>
      </c>
      <c r="H100" s="363">
        <v>71</v>
      </c>
      <c r="I100" s="380">
        <f t="shared" ref="I100:L101" si="7">I101</f>
        <v>0</v>
      </c>
      <c r="J100" s="386">
        <f t="shared" si="7"/>
        <v>0</v>
      </c>
      <c r="K100" s="385">
        <f t="shared" si="7"/>
        <v>0</v>
      </c>
      <c r="L100" s="380">
        <f t="shared" si="7"/>
        <v>0</v>
      </c>
    </row>
    <row r="101" spans="1:12" ht="27" hidden="1" customHeight="1">
      <c r="A101" s="377">
        <v>2</v>
      </c>
      <c r="B101" s="376">
        <v>5</v>
      </c>
      <c r="C101" s="375">
        <v>3</v>
      </c>
      <c r="D101" s="373">
        <v>1</v>
      </c>
      <c r="E101" s="376"/>
      <c r="F101" s="395"/>
      <c r="G101" s="373" t="s">
        <v>299</v>
      </c>
      <c r="H101" s="363">
        <v>72</v>
      </c>
      <c r="I101" s="380">
        <f t="shared" si="7"/>
        <v>0</v>
      </c>
      <c r="J101" s="386">
        <f t="shared" si="7"/>
        <v>0</v>
      </c>
      <c r="K101" s="385">
        <f t="shared" si="7"/>
        <v>0</v>
      </c>
      <c r="L101" s="380">
        <f t="shared" si="7"/>
        <v>0</v>
      </c>
    </row>
    <row r="102" spans="1:12" ht="30" hidden="1" customHeight="1">
      <c r="A102" s="384">
        <v>2</v>
      </c>
      <c r="B102" s="383">
        <v>5</v>
      </c>
      <c r="C102" s="382">
        <v>3</v>
      </c>
      <c r="D102" s="387">
        <v>1</v>
      </c>
      <c r="E102" s="383">
        <v>1</v>
      </c>
      <c r="F102" s="443"/>
      <c r="G102" s="387" t="s">
        <v>299</v>
      </c>
      <c r="H102" s="363">
        <v>73</v>
      </c>
      <c r="I102" s="424">
        <f>SUM(I103:I104)</f>
        <v>0</v>
      </c>
      <c r="J102" s="426">
        <f>SUM(J103:J104)</f>
        <v>0</v>
      </c>
      <c r="K102" s="425">
        <f>SUM(K103:K104)</f>
        <v>0</v>
      </c>
      <c r="L102" s="424">
        <f>SUM(L103:L104)</f>
        <v>0</v>
      </c>
    </row>
    <row r="103" spans="1:12" ht="26.25" hidden="1" customHeight="1">
      <c r="A103" s="377">
        <v>2</v>
      </c>
      <c r="B103" s="376">
        <v>5</v>
      </c>
      <c r="C103" s="375">
        <v>3</v>
      </c>
      <c r="D103" s="373">
        <v>1</v>
      </c>
      <c r="E103" s="376">
        <v>1</v>
      </c>
      <c r="F103" s="395">
        <v>1</v>
      </c>
      <c r="G103" s="373" t="s">
        <v>299</v>
      </c>
      <c r="H103" s="363">
        <v>74</v>
      </c>
      <c r="I103" s="372">
        <v>0</v>
      </c>
      <c r="J103" s="372">
        <v>0</v>
      </c>
      <c r="K103" s="372">
        <v>0</v>
      </c>
      <c r="L103" s="372">
        <v>0</v>
      </c>
    </row>
    <row r="104" spans="1:12" ht="26.25" hidden="1" customHeight="1">
      <c r="A104" s="384">
        <v>2</v>
      </c>
      <c r="B104" s="383">
        <v>5</v>
      </c>
      <c r="C104" s="382">
        <v>3</v>
      </c>
      <c r="D104" s="387">
        <v>1</v>
      </c>
      <c r="E104" s="383">
        <v>1</v>
      </c>
      <c r="F104" s="443">
        <v>2</v>
      </c>
      <c r="G104" s="387" t="s">
        <v>298</v>
      </c>
      <c r="H104" s="363">
        <v>75</v>
      </c>
      <c r="I104" s="372">
        <v>0</v>
      </c>
      <c r="J104" s="372">
        <v>0</v>
      </c>
      <c r="K104" s="372">
        <v>0</v>
      </c>
      <c r="L104" s="372">
        <v>0</v>
      </c>
    </row>
    <row r="105" spans="1:12" ht="27.75" hidden="1" customHeight="1">
      <c r="A105" s="384">
        <v>2</v>
      </c>
      <c r="B105" s="383">
        <v>5</v>
      </c>
      <c r="C105" s="382">
        <v>3</v>
      </c>
      <c r="D105" s="387">
        <v>2</v>
      </c>
      <c r="E105" s="383"/>
      <c r="F105" s="443"/>
      <c r="G105" s="387" t="s">
        <v>297</v>
      </c>
      <c r="H105" s="363">
        <v>76</v>
      </c>
      <c r="I105" s="424">
        <f>I106</f>
        <v>0</v>
      </c>
      <c r="J105" s="424">
        <f>J106</f>
        <v>0</v>
      </c>
      <c r="K105" s="424">
        <f>K106</f>
        <v>0</v>
      </c>
      <c r="L105" s="424">
        <f>L106</f>
        <v>0</v>
      </c>
    </row>
    <row r="106" spans="1:12" ht="25.5" hidden="1" customHeight="1">
      <c r="A106" s="384">
        <v>2</v>
      </c>
      <c r="B106" s="383">
        <v>5</v>
      </c>
      <c r="C106" s="382">
        <v>3</v>
      </c>
      <c r="D106" s="387">
        <v>2</v>
      </c>
      <c r="E106" s="383">
        <v>1</v>
      </c>
      <c r="F106" s="443"/>
      <c r="G106" s="387" t="s">
        <v>297</v>
      </c>
      <c r="H106" s="363">
        <v>77</v>
      </c>
      <c r="I106" s="424">
        <f>SUM(I107:I108)</f>
        <v>0</v>
      </c>
      <c r="J106" s="424">
        <f>SUM(J107:J108)</f>
        <v>0</v>
      </c>
      <c r="K106" s="424">
        <f>SUM(K107:K108)</f>
        <v>0</v>
      </c>
      <c r="L106" s="424">
        <f>SUM(L107:L108)</f>
        <v>0</v>
      </c>
    </row>
    <row r="107" spans="1:12" ht="30" hidden="1" customHeight="1">
      <c r="A107" s="384">
        <v>2</v>
      </c>
      <c r="B107" s="383">
        <v>5</v>
      </c>
      <c r="C107" s="382">
        <v>3</v>
      </c>
      <c r="D107" s="387">
        <v>2</v>
      </c>
      <c r="E107" s="383">
        <v>1</v>
      </c>
      <c r="F107" s="443">
        <v>1</v>
      </c>
      <c r="G107" s="387" t="s">
        <v>297</v>
      </c>
      <c r="H107" s="363">
        <v>78</v>
      </c>
      <c r="I107" s="372">
        <v>0</v>
      </c>
      <c r="J107" s="372">
        <v>0</v>
      </c>
      <c r="K107" s="372">
        <v>0</v>
      </c>
      <c r="L107" s="372">
        <v>0</v>
      </c>
    </row>
    <row r="108" spans="1:12" ht="18" hidden="1" customHeight="1">
      <c r="A108" s="384">
        <v>2</v>
      </c>
      <c r="B108" s="383">
        <v>5</v>
      </c>
      <c r="C108" s="382">
        <v>3</v>
      </c>
      <c r="D108" s="387">
        <v>2</v>
      </c>
      <c r="E108" s="383">
        <v>1</v>
      </c>
      <c r="F108" s="443">
        <v>2</v>
      </c>
      <c r="G108" s="387" t="s">
        <v>296</v>
      </c>
      <c r="H108" s="363">
        <v>79</v>
      </c>
      <c r="I108" s="372">
        <v>0</v>
      </c>
      <c r="J108" s="372">
        <v>0</v>
      </c>
      <c r="K108" s="372">
        <v>0</v>
      </c>
      <c r="L108" s="372">
        <v>0</v>
      </c>
    </row>
    <row r="109" spans="1:12" ht="16.5" hidden="1" customHeight="1">
      <c r="A109" s="434">
        <v>2</v>
      </c>
      <c r="B109" s="414">
        <v>6</v>
      </c>
      <c r="C109" s="413"/>
      <c r="D109" s="411"/>
      <c r="E109" s="414"/>
      <c r="F109" s="444"/>
      <c r="G109" s="435" t="s">
        <v>295</v>
      </c>
      <c r="H109" s="363">
        <v>80</v>
      </c>
      <c r="I109" s="380">
        <f>SUM(I110+I115+I119+I123+I127)</f>
        <v>0</v>
      </c>
      <c r="J109" s="386">
        <f>SUM(J110+J115+J119+J123+J127)</f>
        <v>0</v>
      </c>
      <c r="K109" s="385">
        <f>SUM(K110+K115+K119+K123+K127)</f>
        <v>0</v>
      </c>
      <c r="L109" s="380">
        <f>SUM(L110+L115+L119+L123+L127)</f>
        <v>0</v>
      </c>
    </row>
    <row r="110" spans="1:12" ht="14.25" hidden="1" customHeight="1">
      <c r="A110" s="384">
        <v>2</v>
      </c>
      <c r="B110" s="383">
        <v>6</v>
      </c>
      <c r="C110" s="382">
        <v>1</v>
      </c>
      <c r="D110" s="387"/>
      <c r="E110" s="383"/>
      <c r="F110" s="443"/>
      <c r="G110" s="387" t="s">
        <v>294</v>
      </c>
      <c r="H110" s="363">
        <v>81</v>
      </c>
      <c r="I110" s="424">
        <f t="shared" ref="I110:L111" si="8">I111</f>
        <v>0</v>
      </c>
      <c r="J110" s="426">
        <f t="shared" si="8"/>
        <v>0</v>
      </c>
      <c r="K110" s="425">
        <f t="shared" si="8"/>
        <v>0</v>
      </c>
      <c r="L110" s="424">
        <f t="shared" si="8"/>
        <v>0</v>
      </c>
    </row>
    <row r="111" spans="1:12" ht="14.25" hidden="1" customHeight="1">
      <c r="A111" s="377">
        <v>2</v>
      </c>
      <c r="B111" s="376">
        <v>6</v>
      </c>
      <c r="C111" s="375">
        <v>1</v>
      </c>
      <c r="D111" s="373">
        <v>1</v>
      </c>
      <c r="E111" s="376"/>
      <c r="F111" s="395"/>
      <c r="G111" s="373" t="s">
        <v>294</v>
      </c>
      <c r="H111" s="363">
        <v>82</v>
      </c>
      <c r="I111" s="380">
        <f t="shared" si="8"/>
        <v>0</v>
      </c>
      <c r="J111" s="386">
        <f t="shared" si="8"/>
        <v>0</v>
      </c>
      <c r="K111" s="385">
        <f t="shared" si="8"/>
        <v>0</v>
      </c>
      <c r="L111" s="380">
        <f t="shared" si="8"/>
        <v>0</v>
      </c>
    </row>
    <row r="112" spans="1:12" hidden="1">
      <c r="A112" s="377">
        <v>2</v>
      </c>
      <c r="B112" s="376">
        <v>6</v>
      </c>
      <c r="C112" s="375">
        <v>1</v>
      </c>
      <c r="D112" s="373">
        <v>1</v>
      </c>
      <c r="E112" s="376">
        <v>1</v>
      </c>
      <c r="F112" s="395"/>
      <c r="G112" s="373" t="s">
        <v>294</v>
      </c>
      <c r="H112" s="363">
        <v>83</v>
      </c>
      <c r="I112" s="380">
        <f>SUM(I113:I114)</f>
        <v>0</v>
      </c>
      <c r="J112" s="386">
        <f>SUM(J113:J114)</f>
        <v>0</v>
      </c>
      <c r="K112" s="385">
        <f>SUM(K113:K114)</f>
        <v>0</v>
      </c>
      <c r="L112" s="380">
        <f>SUM(L113:L114)</f>
        <v>0</v>
      </c>
    </row>
    <row r="113" spans="1:12" ht="13.5" hidden="1" customHeight="1">
      <c r="A113" s="377">
        <v>2</v>
      </c>
      <c r="B113" s="376">
        <v>6</v>
      </c>
      <c r="C113" s="375">
        <v>1</v>
      </c>
      <c r="D113" s="373">
        <v>1</v>
      </c>
      <c r="E113" s="376">
        <v>1</v>
      </c>
      <c r="F113" s="395">
        <v>1</v>
      </c>
      <c r="G113" s="373" t="s">
        <v>293</v>
      </c>
      <c r="H113" s="363">
        <v>84</v>
      </c>
      <c r="I113" s="372">
        <v>0</v>
      </c>
      <c r="J113" s="372">
        <v>0</v>
      </c>
      <c r="K113" s="372">
        <v>0</v>
      </c>
      <c r="L113" s="372">
        <v>0</v>
      </c>
    </row>
    <row r="114" spans="1:12" hidden="1">
      <c r="A114" s="394">
        <v>2</v>
      </c>
      <c r="B114" s="393">
        <v>6</v>
      </c>
      <c r="C114" s="392">
        <v>1</v>
      </c>
      <c r="D114" s="418">
        <v>1</v>
      </c>
      <c r="E114" s="393">
        <v>1</v>
      </c>
      <c r="F114" s="440">
        <v>2</v>
      </c>
      <c r="G114" s="418" t="s">
        <v>292</v>
      </c>
      <c r="H114" s="363">
        <v>85</v>
      </c>
      <c r="I114" s="427">
        <v>0</v>
      </c>
      <c r="J114" s="427">
        <v>0</v>
      </c>
      <c r="K114" s="427">
        <v>0</v>
      </c>
      <c r="L114" s="427">
        <v>0</v>
      </c>
    </row>
    <row r="115" spans="1:12" ht="25.5" hidden="1" customHeight="1">
      <c r="A115" s="377">
        <v>2</v>
      </c>
      <c r="B115" s="376">
        <v>6</v>
      </c>
      <c r="C115" s="375">
        <v>2</v>
      </c>
      <c r="D115" s="373"/>
      <c r="E115" s="376"/>
      <c r="F115" s="395"/>
      <c r="G115" s="373" t="s">
        <v>291</v>
      </c>
      <c r="H115" s="363">
        <v>86</v>
      </c>
      <c r="I115" s="380">
        <f t="shared" ref="I115:L117" si="9">I116</f>
        <v>0</v>
      </c>
      <c r="J115" s="386">
        <f t="shared" si="9"/>
        <v>0</v>
      </c>
      <c r="K115" s="385">
        <f t="shared" si="9"/>
        <v>0</v>
      </c>
      <c r="L115" s="380">
        <f t="shared" si="9"/>
        <v>0</v>
      </c>
    </row>
    <row r="116" spans="1:12" ht="14.25" hidden="1" customHeight="1">
      <c r="A116" s="377">
        <v>2</v>
      </c>
      <c r="B116" s="376">
        <v>6</v>
      </c>
      <c r="C116" s="375">
        <v>2</v>
      </c>
      <c r="D116" s="373">
        <v>1</v>
      </c>
      <c r="E116" s="376"/>
      <c r="F116" s="395"/>
      <c r="G116" s="373" t="s">
        <v>291</v>
      </c>
      <c r="H116" s="363">
        <v>87</v>
      </c>
      <c r="I116" s="380">
        <f t="shared" si="9"/>
        <v>0</v>
      </c>
      <c r="J116" s="386">
        <f t="shared" si="9"/>
        <v>0</v>
      </c>
      <c r="K116" s="385">
        <f t="shared" si="9"/>
        <v>0</v>
      </c>
      <c r="L116" s="380">
        <f t="shared" si="9"/>
        <v>0</v>
      </c>
    </row>
    <row r="117" spans="1:12" ht="14.25" hidden="1" customHeight="1">
      <c r="A117" s="377">
        <v>2</v>
      </c>
      <c r="B117" s="376">
        <v>6</v>
      </c>
      <c r="C117" s="375">
        <v>2</v>
      </c>
      <c r="D117" s="373">
        <v>1</v>
      </c>
      <c r="E117" s="376">
        <v>1</v>
      </c>
      <c r="F117" s="395"/>
      <c r="G117" s="373" t="s">
        <v>291</v>
      </c>
      <c r="H117" s="363">
        <v>88</v>
      </c>
      <c r="I117" s="365">
        <f t="shared" si="9"/>
        <v>0</v>
      </c>
      <c r="J117" s="442">
        <f t="shared" si="9"/>
        <v>0</v>
      </c>
      <c r="K117" s="441">
        <f t="shared" si="9"/>
        <v>0</v>
      </c>
      <c r="L117" s="365">
        <f t="shared" si="9"/>
        <v>0</v>
      </c>
    </row>
    <row r="118" spans="1:12" ht="25.5" hidden="1" customHeight="1">
      <c r="A118" s="377">
        <v>2</v>
      </c>
      <c r="B118" s="376">
        <v>6</v>
      </c>
      <c r="C118" s="375">
        <v>2</v>
      </c>
      <c r="D118" s="373">
        <v>1</v>
      </c>
      <c r="E118" s="376">
        <v>1</v>
      </c>
      <c r="F118" s="395">
        <v>1</v>
      </c>
      <c r="G118" s="373" t="s">
        <v>291</v>
      </c>
      <c r="H118" s="363">
        <v>89</v>
      </c>
      <c r="I118" s="372">
        <v>0</v>
      </c>
      <c r="J118" s="372">
        <v>0</v>
      </c>
      <c r="K118" s="372">
        <v>0</v>
      </c>
      <c r="L118" s="372">
        <v>0</v>
      </c>
    </row>
    <row r="119" spans="1:12" ht="26.25" hidden="1" customHeight="1">
      <c r="A119" s="394">
        <v>2</v>
      </c>
      <c r="B119" s="393">
        <v>6</v>
      </c>
      <c r="C119" s="392">
        <v>3</v>
      </c>
      <c r="D119" s="418"/>
      <c r="E119" s="393"/>
      <c r="F119" s="440"/>
      <c r="G119" s="418" t="s">
        <v>290</v>
      </c>
      <c r="H119" s="363">
        <v>90</v>
      </c>
      <c r="I119" s="390">
        <f t="shared" ref="I119:L121" si="10">I120</f>
        <v>0</v>
      </c>
      <c r="J119" s="389">
        <f t="shared" si="10"/>
        <v>0</v>
      </c>
      <c r="K119" s="388">
        <f t="shared" si="10"/>
        <v>0</v>
      </c>
      <c r="L119" s="390">
        <f t="shared" si="10"/>
        <v>0</v>
      </c>
    </row>
    <row r="120" spans="1:12" ht="25.5" hidden="1" customHeight="1">
      <c r="A120" s="377">
        <v>2</v>
      </c>
      <c r="B120" s="376">
        <v>6</v>
      </c>
      <c r="C120" s="375">
        <v>3</v>
      </c>
      <c r="D120" s="373">
        <v>1</v>
      </c>
      <c r="E120" s="376"/>
      <c r="F120" s="395"/>
      <c r="G120" s="373" t="s">
        <v>290</v>
      </c>
      <c r="H120" s="363">
        <v>91</v>
      </c>
      <c r="I120" s="380">
        <f t="shared" si="10"/>
        <v>0</v>
      </c>
      <c r="J120" s="386">
        <f t="shared" si="10"/>
        <v>0</v>
      </c>
      <c r="K120" s="385">
        <f t="shared" si="10"/>
        <v>0</v>
      </c>
      <c r="L120" s="380">
        <f t="shared" si="10"/>
        <v>0</v>
      </c>
    </row>
    <row r="121" spans="1:12" ht="26.25" hidden="1" customHeight="1">
      <c r="A121" s="377">
        <v>2</v>
      </c>
      <c r="B121" s="376">
        <v>6</v>
      </c>
      <c r="C121" s="375">
        <v>3</v>
      </c>
      <c r="D121" s="373">
        <v>1</v>
      </c>
      <c r="E121" s="376">
        <v>1</v>
      </c>
      <c r="F121" s="395"/>
      <c r="G121" s="373" t="s">
        <v>290</v>
      </c>
      <c r="H121" s="363">
        <v>92</v>
      </c>
      <c r="I121" s="380">
        <f t="shared" si="10"/>
        <v>0</v>
      </c>
      <c r="J121" s="386">
        <f t="shared" si="10"/>
        <v>0</v>
      </c>
      <c r="K121" s="385">
        <f t="shared" si="10"/>
        <v>0</v>
      </c>
      <c r="L121" s="380">
        <f t="shared" si="10"/>
        <v>0</v>
      </c>
    </row>
    <row r="122" spans="1:12" ht="27" hidden="1" customHeight="1">
      <c r="A122" s="377">
        <v>2</v>
      </c>
      <c r="B122" s="376">
        <v>6</v>
      </c>
      <c r="C122" s="375">
        <v>3</v>
      </c>
      <c r="D122" s="373">
        <v>1</v>
      </c>
      <c r="E122" s="376">
        <v>1</v>
      </c>
      <c r="F122" s="395">
        <v>1</v>
      </c>
      <c r="G122" s="373" t="s">
        <v>290</v>
      </c>
      <c r="H122" s="363">
        <v>93</v>
      </c>
      <c r="I122" s="372">
        <v>0</v>
      </c>
      <c r="J122" s="372">
        <v>0</v>
      </c>
      <c r="K122" s="372">
        <v>0</v>
      </c>
      <c r="L122" s="372">
        <v>0</v>
      </c>
    </row>
    <row r="123" spans="1:12" ht="25.5" hidden="1" customHeight="1">
      <c r="A123" s="394">
        <v>2</v>
      </c>
      <c r="B123" s="393">
        <v>6</v>
      </c>
      <c r="C123" s="392">
        <v>4</v>
      </c>
      <c r="D123" s="418"/>
      <c r="E123" s="393"/>
      <c r="F123" s="440"/>
      <c r="G123" s="418" t="s">
        <v>289</v>
      </c>
      <c r="H123" s="363">
        <v>94</v>
      </c>
      <c r="I123" s="390">
        <f t="shared" ref="I123:L125" si="11">I124</f>
        <v>0</v>
      </c>
      <c r="J123" s="389">
        <f t="shared" si="11"/>
        <v>0</v>
      </c>
      <c r="K123" s="388">
        <f t="shared" si="11"/>
        <v>0</v>
      </c>
      <c r="L123" s="390">
        <f t="shared" si="11"/>
        <v>0</v>
      </c>
    </row>
    <row r="124" spans="1:12" ht="27" hidden="1" customHeight="1">
      <c r="A124" s="377">
        <v>2</v>
      </c>
      <c r="B124" s="376">
        <v>6</v>
      </c>
      <c r="C124" s="375">
        <v>4</v>
      </c>
      <c r="D124" s="373">
        <v>1</v>
      </c>
      <c r="E124" s="376"/>
      <c r="F124" s="395"/>
      <c r="G124" s="373" t="s">
        <v>289</v>
      </c>
      <c r="H124" s="363">
        <v>95</v>
      </c>
      <c r="I124" s="380">
        <f t="shared" si="11"/>
        <v>0</v>
      </c>
      <c r="J124" s="386">
        <f t="shared" si="11"/>
        <v>0</v>
      </c>
      <c r="K124" s="385">
        <f t="shared" si="11"/>
        <v>0</v>
      </c>
      <c r="L124" s="380">
        <f t="shared" si="11"/>
        <v>0</v>
      </c>
    </row>
    <row r="125" spans="1:12" ht="27" hidden="1" customHeight="1">
      <c r="A125" s="377">
        <v>2</v>
      </c>
      <c r="B125" s="376">
        <v>6</v>
      </c>
      <c r="C125" s="375">
        <v>4</v>
      </c>
      <c r="D125" s="373">
        <v>1</v>
      </c>
      <c r="E125" s="376">
        <v>1</v>
      </c>
      <c r="F125" s="395"/>
      <c r="G125" s="373" t="s">
        <v>289</v>
      </c>
      <c r="H125" s="363">
        <v>96</v>
      </c>
      <c r="I125" s="380">
        <f t="shared" si="11"/>
        <v>0</v>
      </c>
      <c r="J125" s="386">
        <f t="shared" si="11"/>
        <v>0</v>
      </c>
      <c r="K125" s="385">
        <f t="shared" si="11"/>
        <v>0</v>
      </c>
      <c r="L125" s="380">
        <f t="shared" si="11"/>
        <v>0</v>
      </c>
    </row>
    <row r="126" spans="1:12" ht="27.75" hidden="1" customHeight="1">
      <c r="A126" s="377">
        <v>2</v>
      </c>
      <c r="B126" s="376">
        <v>6</v>
      </c>
      <c r="C126" s="375">
        <v>4</v>
      </c>
      <c r="D126" s="373">
        <v>1</v>
      </c>
      <c r="E126" s="376">
        <v>1</v>
      </c>
      <c r="F126" s="395">
        <v>1</v>
      </c>
      <c r="G126" s="373" t="s">
        <v>289</v>
      </c>
      <c r="H126" s="363">
        <v>97</v>
      </c>
      <c r="I126" s="372">
        <v>0</v>
      </c>
      <c r="J126" s="372">
        <v>0</v>
      </c>
      <c r="K126" s="372">
        <v>0</v>
      </c>
      <c r="L126" s="372">
        <v>0</v>
      </c>
    </row>
    <row r="127" spans="1:12" ht="27" hidden="1" customHeight="1">
      <c r="A127" s="384">
        <v>2</v>
      </c>
      <c r="B127" s="402">
        <v>6</v>
      </c>
      <c r="C127" s="408">
        <v>5</v>
      </c>
      <c r="D127" s="397"/>
      <c r="E127" s="402"/>
      <c r="F127" s="396"/>
      <c r="G127" s="397" t="s">
        <v>287</v>
      </c>
      <c r="H127" s="363">
        <v>98</v>
      </c>
      <c r="I127" s="400">
        <f t="shared" ref="I127:L129" si="12">I128</f>
        <v>0</v>
      </c>
      <c r="J127" s="421">
        <f t="shared" si="12"/>
        <v>0</v>
      </c>
      <c r="K127" s="398">
        <f t="shared" si="12"/>
        <v>0</v>
      </c>
      <c r="L127" s="400">
        <f t="shared" si="12"/>
        <v>0</v>
      </c>
    </row>
    <row r="128" spans="1:12" ht="29.25" hidden="1" customHeight="1">
      <c r="A128" s="377">
        <v>2</v>
      </c>
      <c r="B128" s="376">
        <v>6</v>
      </c>
      <c r="C128" s="375">
        <v>5</v>
      </c>
      <c r="D128" s="373">
        <v>1</v>
      </c>
      <c r="E128" s="376"/>
      <c r="F128" s="395"/>
      <c r="G128" s="397" t="s">
        <v>288</v>
      </c>
      <c r="H128" s="363">
        <v>99</v>
      </c>
      <c r="I128" s="380">
        <f t="shared" si="12"/>
        <v>0</v>
      </c>
      <c r="J128" s="386">
        <f t="shared" si="12"/>
        <v>0</v>
      </c>
      <c r="K128" s="385">
        <f t="shared" si="12"/>
        <v>0</v>
      </c>
      <c r="L128" s="380">
        <f t="shared" si="12"/>
        <v>0</v>
      </c>
    </row>
    <row r="129" spans="1:12" ht="25.5" hidden="1" customHeight="1">
      <c r="A129" s="377">
        <v>2</v>
      </c>
      <c r="B129" s="376">
        <v>6</v>
      </c>
      <c r="C129" s="375">
        <v>5</v>
      </c>
      <c r="D129" s="373">
        <v>1</v>
      </c>
      <c r="E129" s="376">
        <v>1</v>
      </c>
      <c r="F129" s="395"/>
      <c r="G129" s="397" t="s">
        <v>287</v>
      </c>
      <c r="H129" s="363">
        <v>100</v>
      </c>
      <c r="I129" s="380">
        <f t="shared" si="12"/>
        <v>0</v>
      </c>
      <c r="J129" s="386">
        <f t="shared" si="12"/>
        <v>0</v>
      </c>
      <c r="K129" s="385">
        <f t="shared" si="12"/>
        <v>0</v>
      </c>
      <c r="L129" s="380">
        <f t="shared" si="12"/>
        <v>0</v>
      </c>
    </row>
    <row r="130" spans="1:12" ht="27.75" hidden="1" customHeight="1">
      <c r="A130" s="376">
        <v>2</v>
      </c>
      <c r="B130" s="375">
        <v>6</v>
      </c>
      <c r="C130" s="376">
        <v>5</v>
      </c>
      <c r="D130" s="376">
        <v>1</v>
      </c>
      <c r="E130" s="373">
        <v>1</v>
      </c>
      <c r="F130" s="395">
        <v>1</v>
      </c>
      <c r="G130" s="397" t="s">
        <v>286</v>
      </c>
      <c r="H130" s="363">
        <v>101</v>
      </c>
      <c r="I130" s="372">
        <v>0</v>
      </c>
      <c r="J130" s="372">
        <v>0</v>
      </c>
      <c r="K130" s="372">
        <v>0</v>
      </c>
      <c r="L130" s="372">
        <v>0</v>
      </c>
    </row>
    <row r="131" spans="1:12" ht="14.25" customHeight="1">
      <c r="A131" s="434">
        <v>2</v>
      </c>
      <c r="B131" s="414">
        <v>7</v>
      </c>
      <c r="C131" s="414"/>
      <c r="D131" s="413"/>
      <c r="E131" s="413"/>
      <c r="F131" s="412"/>
      <c r="G131" s="411" t="s">
        <v>285</v>
      </c>
      <c r="H131" s="363">
        <v>102</v>
      </c>
      <c r="I131" s="385">
        <f>SUM(I132+I137+I145)</f>
        <v>700</v>
      </c>
      <c r="J131" s="386">
        <f>SUM(J132+J137+J145)</f>
        <v>500</v>
      </c>
      <c r="K131" s="385">
        <f>SUM(K132+K137+K145)</f>
        <v>142.56</v>
      </c>
      <c r="L131" s="380">
        <f>SUM(L132+L137+L145)</f>
        <v>142.56</v>
      </c>
    </row>
    <row r="132" spans="1:12" hidden="1">
      <c r="A132" s="377">
        <v>2</v>
      </c>
      <c r="B132" s="376">
        <v>7</v>
      </c>
      <c r="C132" s="376">
        <v>1</v>
      </c>
      <c r="D132" s="375"/>
      <c r="E132" s="375"/>
      <c r="F132" s="374"/>
      <c r="G132" s="373" t="s">
        <v>284</v>
      </c>
      <c r="H132" s="363">
        <v>103</v>
      </c>
      <c r="I132" s="385">
        <f t="shared" ref="I132:L133" si="13">I133</f>
        <v>0</v>
      </c>
      <c r="J132" s="386">
        <f t="shared" si="13"/>
        <v>0</v>
      </c>
      <c r="K132" s="385">
        <f t="shared" si="13"/>
        <v>0</v>
      </c>
      <c r="L132" s="380">
        <f t="shared" si="13"/>
        <v>0</v>
      </c>
    </row>
    <row r="133" spans="1:12" ht="14.25" hidden="1" customHeight="1">
      <c r="A133" s="377">
        <v>2</v>
      </c>
      <c r="B133" s="376">
        <v>7</v>
      </c>
      <c r="C133" s="376">
        <v>1</v>
      </c>
      <c r="D133" s="375">
        <v>1</v>
      </c>
      <c r="E133" s="375"/>
      <c r="F133" s="374"/>
      <c r="G133" s="373" t="s">
        <v>284</v>
      </c>
      <c r="H133" s="363">
        <v>104</v>
      </c>
      <c r="I133" s="385">
        <f t="shared" si="13"/>
        <v>0</v>
      </c>
      <c r="J133" s="386">
        <f t="shared" si="13"/>
        <v>0</v>
      </c>
      <c r="K133" s="385">
        <f t="shared" si="13"/>
        <v>0</v>
      </c>
      <c r="L133" s="380">
        <f t="shared" si="13"/>
        <v>0</v>
      </c>
    </row>
    <row r="134" spans="1:12" ht="15.75" hidden="1" customHeight="1">
      <c r="A134" s="377">
        <v>2</v>
      </c>
      <c r="B134" s="376">
        <v>7</v>
      </c>
      <c r="C134" s="376">
        <v>1</v>
      </c>
      <c r="D134" s="375">
        <v>1</v>
      </c>
      <c r="E134" s="375">
        <v>1</v>
      </c>
      <c r="F134" s="374"/>
      <c r="G134" s="373" t="s">
        <v>284</v>
      </c>
      <c r="H134" s="363">
        <v>105</v>
      </c>
      <c r="I134" s="385">
        <f>SUM(I135:I136)</f>
        <v>0</v>
      </c>
      <c r="J134" s="386">
        <f>SUM(J135:J136)</f>
        <v>0</v>
      </c>
      <c r="K134" s="385">
        <f>SUM(K135:K136)</f>
        <v>0</v>
      </c>
      <c r="L134" s="380">
        <f>SUM(L135:L136)</f>
        <v>0</v>
      </c>
    </row>
    <row r="135" spans="1:12" ht="14.25" hidden="1" customHeight="1">
      <c r="A135" s="394">
        <v>2</v>
      </c>
      <c r="B135" s="393">
        <v>7</v>
      </c>
      <c r="C135" s="394">
        <v>1</v>
      </c>
      <c r="D135" s="376">
        <v>1</v>
      </c>
      <c r="E135" s="392">
        <v>1</v>
      </c>
      <c r="F135" s="391">
        <v>1</v>
      </c>
      <c r="G135" s="418" t="s">
        <v>283</v>
      </c>
      <c r="H135" s="363">
        <v>106</v>
      </c>
      <c r="I135" s="437">
        <v>0</v>
      </c>
      <c r="J135" s="437">
        <v>0</v>
      </c>
      <c r="K135" s="437">
        <v>0</v>
      </c>
      <c r="L135" s="437">
        <v>0</v>
      </c>
    </row>
    <row r="136" spans="1:12" ht="14.25" hidden="1" customHeight="1">
      <c r="A136" s="376">
        <v>2</v>
      </c>
      <c r="B136" s="376">
        <v>7</v>
      </c>
      <c r="C136" s="377">
        <v>1</v>
      </c>
      <c r="D136" s="376">
        <v>1</v>
      </c>
      <c r="E136" s="375">
        <v>1</v>
      </c>
      <c r="F136" s="374">
        <v>2</v>
      </c>
      <c r="G136" s="373" t="s">
        <v>282</v>
      </c>
      <c r="H136" s="363">
        <v>107</v>
      </c>
      <c r="I136" s="409">
        <v>0</v>
      </c>
      <c r="J136" s="409">
        <v>0</v>
      </c>
      <c r="K136" s="409">
        <v>0</v>
      </c>
      <c r="L136" s="409">
        <v>0</v>
      </c>
    </row>
    <row r="137" spans="1:12" ht="25.5" hidden="1" customHeight="1">
      <c r="A137" s="384">
        <v>2</v>
      </c>
      <c r="B137" s="383">
        <v>7</v>
      </c>
      <c r="C137" s="384">
        <v>2</v>
      </c>
      <c r="D137" s="383"/>
      <c r="E137" s="382"/>
      <c r="F137" s="381"/>
      <c r="G137" s="387" t="s">
        <v>281</v>
      </c>
      <c r="H137" s="363">
        <v>108</v>
      </c>
      <c r="I137" s="425">
        <f t="shared" ref="I137:L138" si="14">I138</f>
        <v>0</v>
      </c>
      <c r="J137" s="426">
        <f t="shared" si="14"/>
        <v>0</v>
      </c>
      <c r="K137" s="425">
        <f t="shared" si="14"/>
        <v>0</v>
      </c>
      <c r="L137" s="424">
        <f t="shared" si="14"/>
        <v>0</v>
      </c>
    </row>
    <row r="138" spans="1:12" ht="25.5" hidden="1" customHeight="1">
      <c r="A138" s="377">
        <v>2</v>
      </c>
      <c r="B138" s="376">
        <v>7</v>
      </c>
      <c r="C138" s="377">
        <v>2</v>
      </c>
      <c r="D138" s="376">
        <v>1</v>
      </c>
      <c r="E138" s="375"/>
      <c r="F138" s="374"/>
      <c r="G138" s="373" t="s">
        <v>280</v>
      </c>
      <c r="H138" s="363">
        <v>109</v>
      </c>
      <c r="I138" s="385">
        <f t="shared" si="14"/>
        <v>0</v>
      </c>
      <c r="J138" s="386">
        <f t="shared" si="14"/>
        <v>0</v>
      </c>
      <c r="K138" s="385">
        <f t="shared" si="14"/>
        <v>0</v>
      </c>
      <c r="L138" s="380">
        <f t="shared" si="14"/>
        <v>0</v>
      </c>
    </row>
    <row r="139" spans="1:12" ht="25.5" hidden="1" customHeight="1">
      <c r="A139" s="377">
        <v>2</v>
      </c>
      <c r="B139" s="376">
        <v>7</v>
      </c>
      <c r="C139" s="377">
        <v>2</v>
      </c>
      <c r="D139" s="376">
        <v>1</v>
      </c>
      <c r="E139" s="375">
        <v>1</v>
      </c>
      <c r="F139" s="374"/>
      <c r="G139" s="373" t="s">
        <v>280</v>
      </c>
      <c r="H139" s="363">
        <v>110</v>
      </c>
      <c r="I139" s="385">
        <f>SUM(I140:I141)</f>
        <v>0</v>
      </c>
      <c r="J139" s="386">
        <f>SUM(J140:J141)</f>
        <v>0</v>
      </c>
      <c r="K139" s="385">
        <f>SUM(K140:K141)</f>
        <v>0</v>
      </c>
      <c r="L139" s="380">
        <f>SUM(L140:L141)</f>
        <v>0</v>
      </c>
    </row>
    <row r="140" spans="1:12" ht="12" hidden="1" customHeight="1">
      <c r="A140" s="377">
        <v>2</v>
      </c>
      <c r="B140" s="376">
        <v>7</v>
      </c>
      <c r="C140" s="377">
        <v>2</v>
      </c>
      <c r="D140" s="376">
        <v>1</v>
      </c>
      <c r="E140" s="375">
        <v>1</v>
      </c>
      <c r="F140" s="374">
        <v>1</v>
      </c>
      <c r="G140" s="373" t="s">
        <v>279</v>
      </c>
      <c r="H140" s="363">
        <v>111</v>
      </c>
      <c r="I140" s="409">
        <v>0</v>
      </c>
      <c r="J140" s="409">
        <v>0</v>
      </c>
      <c r="K140" s="409">
        <v>0</v>
      </c>
      <c r="L140" s="409">
        <v>0</v>
      </c>
    </row>
    <row r="141" spans="1:12" ht="15" hidden="1" customHeight="1">
      <c r="A141" s="377">
        <v>2</v>
      </c>
      <c r="B141" s="376">
        <v>7</v>
      </c>
      <c r="C141" s="377">
        <v>2</v>
      </c>
      <c r="D141" s="376">
        <v>1</v>
      </c>
      <c r="E141" s="375">
        <v>1</v>
      </c>
      <c r="F141" s="374">
        <v>2</v>
      </c>
      <c r="G141" s="373" t="s">
        <v>278</v>
      </c>
      <c r="H141" s="363">
        <v>112</v>
      </c>
      <c r="I141" s="409">
        <v>0</v>
      </c>
      <c r="J141" s="409">
        <v>0</v>
      </c>
      <c r="K141" s="409">
        <v>0</v>
      </c>
      <c r="L141" s="409">
        <v>0</v>
      </c>
    </row>
    <row r="142" spans="1:12" ht="15" hidden="1" customHeight="1">
      <c r="A142" s="377">
        <v>2</v>
      </c>
      <c r="B142" s="376">
        <v>7</v>
      </c>
      <c r="C142" s="377">
        <v>2</v>
      </c>
      <c r="D142" s="376">
        <v>2</v>
      </c>
      <c r="E142" s="375"/>
      <c r="F142" s="374"/>
      <c r="G142" s="373" t="s">
        <v>277</v>
      </c>
      <c r="H142" s="363">
        <v>113</v>
      </c>
      <c r="I142" s="385">
        <f>I143</f>
        <v>0</v>
      </c>
      <c r="J142" s="385">
        <f>J143</f>
        <v>0</v>
      </c>
      <c r="K142" s="385">
        <f>K143</f>
        <v>0</v>
      </c>
      <c r="L142" s="385">
        <f>L143</f>
        <v>0</v>
      </c>
    </row>
    <row r="143" spans="1:12" ht="15" hidden="1" customHeight="1">
      <c r="A143" s="377">
        <v>2</v>
      </c>
      <c r="B143" s="376">
        <v>7</v>
      </c>
      <c r="C143" s="377">
        <v>2</v>
      </c>
      <c r="D143" s="376">
        <v>2</v>
      </c>
      <c r="E143" s="375">
        <v>1</v>
      </c>
      <c r="F143" s="374"/>
      <c r="G143" s="373" t="s">
        <v>277</v>
      </c>
      <c r="H143" s="363">
        <v>114</v>
      </c>
      <c r="I143" s="385">
        <f>SUM(I144)</f>
        <v>0</v>
      </c>
      <c r="J143" s="385">
        <f>SUM(J144)</f>
        <v>0</v>
      </c>
      <c r="K143" s="385">
        <f>SUM(K144)</f>
        <v>0</v>
      </c>
      <c r="L143" s="385">
        <f>SUM(L144)</f>
        <v>0</v>
      </c>
    </row>
    <row r="144" spans="1:12" ht="15" hidden="1" customHeight="1">
      <c r="A144" s="377">
        <v>2</v>
      </c>
      <c r="B144" s="376">
        <v>7</v>
      </c>
      <c r="C144" s="377">
        <v>2</v>
      </c>
      <c r="D144" s="376">
        <v>2</v>
      </c>
      <c r="E144" s="375">
        <v>1</v>
      </c>
      <c r="F144" s="374">
        <v>1</v>
      </c>
      <c r="G144" s="373" t="s">
        <v>277</v>
      </c>
      <c r="H144" s="363">
        <v>115</v>
      </c>
      <c r="I144" s="409">
        <v>0</v>
      </c>
      <c r="J144" s="409">
        <v>0</v>
      </c>
      <c r="K144" s="409">
        <v>0</v>
      </c>
      <c r="L144" s="409">
        <v>0</v>
      </c>
    </row>
    <row r="145" spans="1:12" hidden="1">
      <c r="A145" s="377">
        <v>2</v>
      </c>
      <c r="B145" s="376">
        <v>7</v>
      </c>
      <c r="C145" s="377">
        <v>3</v>
      </c>
      <c r="D145" s="376"/>
      <c r="E145" s="375"/>
      <c r="F145" s="374"/>
      <c r="G145" s="373" t="s">
        <v>276</v>
      </c>
      <c r="H145" s="363">
        <v>116</v>
      </c>
      <c r="I145" s="385">
        <f t="shared" ref="I145:L146" si="15">I146</f>
        <v>700</v>
      </c>
      <c r="J145" s="386">
        <f t="shared" si="15"/>
        <v>500</v>
      </c>
      <c r="K145" s="385">
        <f t="shared" si="15"/>
        <v>142.56</v>
      </c>
      <c r="L145" s="380">
        <f t="shared" si="15"/>
        <v>142.56</v>
      </c>
    </row>
    <row r="146" spans="1:12" hidden="1">
      <c r="A146" s="384">
        <v>2</v>
      </c>
      <c r="B146" s="402">
        <v>7</v>
      </c>
      <c r="C146" s="410">
        <v>3</v>
      </c>
      <c r="D146" s="402">
        <v>1</v>
      </c>
      <c r="E146" s="408"/>
      <c r="F146" s="401"/>
      <c r="G146" s="397" t="s">
        <v>276</v>
      </c>
      <c r="H146" s="363">
        <v>117</v>
      </c>
      <c r="I146" s="398">
        <f t="shared" si="15"/>
        <v>700</v>
      </c>
      <c r="J146" s="421">
        <f t="shared" si="15"/>
        <v>500</v>
      </c>
      <c r="K146" s="398">
        <f t="shared" si="15"/>
        <v>142.56</v>
      </c>
      <c r="L146" s="400">
        <f t="shared" si="15"/>
        <v>142.56</v>
      </c>
    </row>
    <row r="147" spans="1:12" hidden="1">
      <c r="A147" s="377">
        <v>2</v>
      </c>
      <c r="B147" s="376">
        <v>7</v>
      </c>
      <c r="C147" s="377">
        <v>3</v>
      </c>
      <c r="D147" s="376">
        <v>1</v>
      </c>
      <c r="E147" s="375">
        <v>1</v>
      </c>
      <c r="F147" s="374"/>
      <c r="G147" s="373" t="s">
        <v>276</v>
      </c>
      <c r="H147" s="363">
        <v>118</v>
      </c>
      <c r="I147" s="385">
        <f>SUM(I148:I149)</f>
        <v>700</v>
      </c>
      <c r="J147" s="386">
        <f>SUM(J148:J149)</f>
        <v>500</v>
      </c>
      <c r="K147" s="385">
        <f>SUM(K148:K149)</f>
        <v>142.56</v>
      </c>
      <c r="L147" s="380">
        <f>SUM(L148:L149)</f>
        <v>142.56</v>
      </c>
    </row>
    <row r="148" spans="1:12">
      <c r="A148" s="394">
        <v>2</v>
      </c>
      <c r="B148" s="393">
        <v>7</v>
      </c>
      <c r="C148" s="394">
        <v>3</v>
      </c>
      <c r="D148" s="393">
        <v>1</v>
      </c>
      <c r="E148" s="392">
        <v>1</v>
      </c>
      <c r="F148" s="391">
        <v>1</v>
      </c>
      <c r="G148" s="418" t="s">
        <v>275</v>
      </c>
      <c r="H148" s="363">
        <v>119</v>
      </c>
      <c r="I148" s="437">
        <v>700</v>
      </c>
      <c r="J148" s="437">
        <v>500</v>
      </c>
      <c r="K148" s="437">
        <v>142.56</v>
      </c>
      <c r="L148" s="437">
        <v>142.56</v>
      </c>
    </row>
    <row r="149" spans="1:12" ht="16.5" hidden="1" customHeight="1">
      <c r="A149" s="377">
        <v>2</v>
      </c>
      <c r="B149" s="376">
        <v>7</v>
      </c>
      <c r="C149" s="377">
        <v>3</v>
      </c>
      <c r="D149" s="376">
        <v>1</v>
      </c>
      <c r="E149" s="375">
        <v>1</v>
      </c>
      <c r="F149" s="374">
        <v>2</v>
      </c>
      <c r="G149" s="373" t="s">
        <v>274</v>
      </c>
      <c r="H149" s="363">
        <v>120</v>
      </c>
      <c r="I149" s="409">
        <v>0</v>
      </c>
      <c r="J149" s="372">
        <v>0</v>
      </c>
      <c r="K149" s="372">
        <v>0</v>
      </c>
      <c r="L149" s="372">
        <v>0</v>
      </c>
    </row>
    <row r="150" spans="1:12" ht="15" hidden="1" customHeight="1">
      <c r="A150" s="434">
        <v>2</v>
      </c>
      <c r="B150" s="434">
        <v>8</v>
      </c>
      <c r="C150" s="414"/>
      <c r="D150" s="433"/>
      <c r="E150" s="432"/>
      <c r="F150" s="431"/>
      <c r="G150" s="439" t="s">
        <v>273</v>
      </c>
      <c r="H150" s="363">
        <v>121</v>
      </c>
      <c r="I150" s="388">
        <f>I151</f>
        <v>0</v>
      </c>
      <c r="J150" s="389">
        <f>J151</f>
        <v>0</v>
      </c>
      <c r="K150" s="388">
        <f>K151</f>
        <v>0</v>
      </c>
      <c r="L150" s="390">
        <f>L151</f>
        <v>0</v>
      </c>
    </row>
    <row r="151" spans="1:12" ht="14.25" hidden="1" customHeight="1">
      <c r="A151" s="384">
        <v>2</v>
      </c>
      <c r="B151" s="384">
        <v>8</v>
      </c>
      <c r="C151" s="384">
        <v>1</v>
      </c>
      <c r="D151" s="383"/>
      <c r="E151" s="382"/>
      <c r="F151" s="381"/>
      <c r="G151" s="418" t="s">
        <v>273</v>
      </c>
      <c r="H151" s="363">
        <v>122</v>
      </c>
      <c r="I151" s="388">
        <f>I152+I157</f>
        <v>0</v>
      </c>
      <c r="J151" s="389">
        <f>J152+J157</f>
        <v>0</v>
      </c>
      <c r="K151" s="388">
        <f>K152+K157</f>
        <v>0</v>
      </c>
      <c r="L151" s="390">
        <f>L152+L157</f>
        <v>0</v>
      </c>
    </row>
    <row r="152" spans="1:12" ht="13.5" hidden="1" customHeight="1">
      <c r="A152" s="377">
        <v>2</v>
      </c>
      <c r="B152" s="376">
        <v>8</v>
      </c>
      <c r="C152" s="373">
        <v>1</v>
      </c>
      <c r="D152" s="376">
        <v>1</v>
      </c>
      <c r="E152" s="375"/>
      <c r="F152" s="374"/>
      <c r="G152" s="373" t="s">
        <v>272</v>
      </c>
      <c r="H152" s="363">
        <v>123</v>
      </c>
      <c r="I152" s="385">
        <f>I153</f>
        <v>0</v>
      </c>
      <c r="J152" s="386">
        <f>J153</f>
        <v>0</v>
      </c>
      <c r="K152" s="385">
        <f>K153</f>
        <v>0</v>
      </c>
      <c r="L152" s="380">
        <f>L153</f>
        <v>0</v>
      </c>
    </row>
    <row r="153" spans="1:12" ht="13.5" hidden="1" customHeight="1">
      <c r="A153" s="377">
        <v>2</v>
      </c>
      <c r="B153" s="376">
        <v>8</v>
      </c>
      <c r="C153" s="418">
        <v>1</v>
      </c>
      <c r="D153" s="393">
        <v>1</v>
      </c>
      <c r="E153" s="392">
        <v>1</v>
      </c>
      <c r="F153" s="391"/>
      <c r="G153" s="373" t="s">
        <v>272</v>
      </c>
      <c r="H153" s="363">
        <v>124</v>
      </c>
      <c r="I153" s="388">
        <f>SUM(I154:I156)</f>
        <v>0</v>
      </c>
      <c r="J153" s="388">
        <f>SUM(J154:J156)</f>
        <v>0</v>
      </c>
      <c r="K153" s="388">
        <f>SUM(K154:K156)</f>
        <v>0</v>
      </c>
      <c r="L153" s="388">
        <f>SUM(L154:L156)</f>
        <v>0</v>
      </c>
    </row>
    <row r="154" spans="1:12" ht="13.5" hidden="1" customHeight="1">
      <c r="A154" s="376">
        <v>2</v>
      </c>
      <c r="B154" s="393">
        <v>8</v>
      </c>
      <c r="C154" s="373">
        <v>1</v>
      </c>
      <c r="D154" s="376">
        <v>1</v>
      </c>
      <c r="E154" s="375">
        <v>1</v>
      </c>
      <c r="F154" s="374">
        <v>1</v>
      </c>
      <c r="G154" s="373" t="s">
        <v>271</v>
      </c>
      <c r="H154" s="363">
        <v>125</v>
      </c>
      <c r="I154" s="409">
        <v>0</v>
      </c>
      <c r="J154" s="409">
        <v>0</v>
      </c>
      <c r="K154" s="409">
        <v>0</v>
      </c>
      <c r="L154" s="409">
        <v>0</v>
      </c>
    </row>
    <row r="155" spans="1:12" ht="15.75" hidden="1" customHeight="1">
      <c r="A155" s="384">
        <v>2</v>
      </c>
      <c r="B155" s="402">
        <v>8</v>
      </c>
      <c r="C155" s="397">
        <v>1</v>
      </c>
      <c r="D155" s="402">
        <v>1</v>
      </c>
      <c r="E155" s="408">
        <v>1</v>
      </c>
      <c r="F155" s="401">
        <v>2</v>
      </c>
      <c r="G155" s="397" t="s">
        <v>270</v>
      </c>
      <c r="H155" s="363">
        <v>126</v>
      </c>
      <c r="I155" s="419">
        <v>0</v>
      </c>
      <c r="J155" s="419">
        <v>0</v>
      </c>
      <c r="K155" s="419">
        <v>0</v>
      </c>
      <c r="L155" s="419">
        <v>0</v>
      </c>
    </row>
    <row r="156" spans="1:12" hidden="1">
      <c r="A156" s="384">
        <v>2</v>
      </c>
      <c r="B156" s="402">
        <v>8</v>
      </c>
      <c r="C156" s="397">
        <v>1</v>
      </c>
      <c r="D156" s="402">
        <v>1</v>
      </c>
      <c r="E156" s="408">
        <v>1</v>
      </c>
      <c r="F156" s="401">
        <v>3</v>
      </c>
      <c r="G156" s="397" t="s">
        <v>269</v>
      </c>
      <c r="H156" s="363">
        <v>127</v>
      </c>
      <c r="I156" s="419">
        <v>0</v>
      </c>
      <c r="J156" s="438">
        <v>0</v>
      </c>
      <c r="K156" s="419">
        <v>0</v>
      </c>
      <c r="L156" s="403">
        <v>0</v>
      </c>
    </row>
    <row r="157" spans="1:12" ht="15" hidden="1" customHeight="1">
      <c r="A157" s="377">
        <v>2</v>
      </c>
      <c r="B157" s="376">
        <v>8</v>
      </c>
      <c r="C157" s="373">
        <v>1</v>
      </c>
      <c r="D157" s="376">
        <v>2</v>
      </c>
      <c r="E157" s="375"/>
      <c r="F157" s="374"/>
      <c r="G157" s="373" t="s">
        <v>268</v>
      </c>
      <c r="H157" s="363">
        <v>128</v>
      </c>
      <c r="I157" s="385">
        <f t="shared" ref="I157:L158" si="16">I158</f>
        <v>0</v>
      </c>
      <c r="J157" s="386">
        <f t="shared" si="16"/>
        <v>0</v>
      </c>
      <c r="K157" s="385">
        <f t="shared" si="16"/>
        <v>0</v>
      </c>
      <c r="L157" s="380">
        <f t="shared" si="16"/>
        <v>0</v>
      </c>
    </row>
    <row r="158" spans="1:12" hidden="1">
      <c r="A158" s="377">
        <v>2</v>
      </c>
      <c r="B158" s="376">
        <v>8</v>
      </c>
      <c r="C158" s="373">
        <v>1</v>
      </c>
      <c r="D158" s="376">
        <v>2</v>
      </c>
      <c r="E158" s="375">
        <v>1</v>
      </c>
      <c r="F158" s="374"/>
      <c r="G158" s="373" t="s">
        <v>268</v>
      </c>
      <c r="H158" s="363">
        <v>129</v>
      </c>
      <c r="I158" s="385">
        <f t="shared" si="16"/>
        <v>0</v>
      </c>
      <c r="J158" s="386">
        <f t="shared" si="16"/>
        <v>0</v>
      </c>
      <c r="K158" s="385">
        <f t="shared" si="16"/>
        <v>0</v>
      </c>
      <c r="L158" s="380">
        <f t="shared" si="16"/>
        <v>0</v>
      </c>
    </row>
    <row r="159" spans="1:12" hidden="1">
      <c r="A159" s="384">
        <v>2</v>
      </c>
      <c r="B159" s="383">
        <v>8</v>
      </c>
      <c r="C159" s="387">
        <v>1</v>
      </c>
      <c r="D159" s="383">
        <v>2</v>
      </c>
      <c r="E159" s="382">
        <v>1</v>
      </c>
      <c r="F159" s="381">
        <v>1</v>
      </c>
      <c r="G159" s="373" t="s">
        <v>268</v>
      </c>
      <c r="H159" s="363">
        <v>130</v>
      </c>
      <c r="I159" s="378">
        <v>0</v>
      </c>
      <c r="J159" s="372">
        <v>0</v>
      </c>
      <c r="K159" s="372">
        <v>0</v>
      </c>
      <c r="L159" s="372">
        <v>0</v>
      </c>
    </row>
    <row r="160" spans="1:12" ht="39.75" hidden="1" customHeight="1">
      <c r="A160" s="434">
        <v>2</v>
      </c>
      <c r="B160" s="414">
        <v>9</v>
      </c>
      <c r="C160" s="411"/>
      <c r="D160" s="414"/>
      <c r="E160" s="413"/>
      <c r="F160" s="412"/>
      <c r="G160" s="411" t="s">
        <v>267</v>
      </c>
      <c r="H160" s="363">
        <v>131</v>
      </c>
      <c r="I160" s="385">
        <f>I161+I165</f>
        <v>0</v>
      </c>
      <c r="J160" s="386">
        <f>J161+J165</f>
        <v>0</v>
      </c>
      <c r="K160" s="385">
        <f>K161+K165</f>
        <v>0</v>
      </c>
      <c r="L160" s="380">
        <f>L161+L165</f>
        <v>0</v>
      </c>
    </row>
    <row r="161" spans="1:12" s="387" customFormat="1" ht="39" hidden="1" customHeight="1">
      <c r="A161" s="377">
        <v>2</v>
      </c>
      <c r="B161" s="376">
        <v>9</v>
      </c>
      <c r="C161" s="373">
        <v>1</v>
      </c>
      <c r="D161" s="376"/>
      <c r="E161" s="375"/>
      <c r="F161" s="374"/>
      <c r="G161" s="373" t="s">
        <v>266</v>
      </c>
      <c r="H161" s="363">
        <v>132</v>
      </c>
      <c r="I161" s="385">
        <f t="shared" ref="I161:L163" si="17">I162</f>
        <v>0</v>
      </c>
      <c r="J161" s="386">
        <f t="shared" si="17"/>
        <v>0</v>
      </c>
      <c r="K161" s="385">
        <f t="shared" si="17"/>
        <v>0</v>
      </c>
      <c r="L161" s="380">
        <f t="shared" si="17"/>
        <v>0</v>
      </c>
    </row>
    <row r="162" spans="1:12" ht="42.75" hidden="1" customHeight="1">
      <c r="A162" s="394">
        <v>2</v>
      </c>
      <c r="B162" s="393">
        <v>9</v>
      </c>
      <c r="C162" s="418">
        <v>1</v>
      </c>
      <c r="D162" s="393">
        <v>1</v>
      </c>
      <c r="E162" s="392"/>
      <c r="F162" s="391"/>
      <c r="G162" s="373" t="s">
        <v>265</v>
      </c>
      <c r="H162" s="363">
        <v>133</v>
      </c>
      <c r="I162" s="388">
        <f t="shared" si="17"/>
        <v>0</v>
      </c>
      <c r="J162" s="389">
        <f t="shared" si="17"/>
        <v>0</v>
      </c>
      <c r="K162" s="388">
        <f t="shared" si="17"/>
        <v>0</v>
      </c>
      <c r="L162" s="390">
        <f t="shared" si="17"/>
        <v>0</v>
      </c>
    </row>
    <row r="163" spans="1:12" ht="38.25" hidden="1" customHeight="1">
      <c r="A163" s="377">
        <v>2</v>
      </c>
      <c r="B163" s="376">
        <v>9</v>
      </c>
      <c r="C163" s="377">
        <v>1</v>
      </c>
      <c r="D163" s="376">
        <v>1</v>
      </c>
      <c r="E163" s="375">
        <v>1</v>
      </c>
      <c r="F163" s="374"/>
      <c r="G163" s="373" t="s">
        <v>265</v>
      </c>
      <c r="H163" s="363">
        <v>134</v>
      </c>
      <c r="I163" s="385">
        <f t="shared" si="17"/>
        <v>0</v>
      </c>
      <c r="J163" s="386">
        <f t="shared" si="17"/>
        <v>0</v>
      </c>
      <c r="K163" s="385">
        <f t="shared" si="17"/>
        <v>0</v>
      </c>
      <c r="L163" s="380">
        <f t="shared" si="17"/>
        <v>0</v>
      </c>
    </row>
    <row r="164" spans="1:12" ht="38.25" hidden="1" customHeight="1">
      <c r="A164" s="394">
        <v>2</v>
      </c>
      <c r="B164" s="393">
        <v>9</v>
      </c>
      <c r="C164" s="393">
        <v>1</v>
      </c>
      <c r="D164" s="393">
        <v>1</v>
      </c>
      <c r="E164" s="392">
        <v>1</v>
      </c>
      <c r="F164" s="391">
        <v>1</v>
      </c>
      <c r="G164" s="373" t="s">
        <v>265</v>
      </c>
      <c r="H164" s="363">
        <v>135</v>
      </c>
      <c r="I164" s="437">
        <v>0</v>
      </c>
      <c r="J164" s="437">
        <v>0</v>
      </c>
      <c r="K164" s="437">
        <v>0</v>
      </c>
      <c r="L164" s="437">
        <v>0</v>
      </c>
    </row>
    <row r="165" spans="1:12" ht="41.25" hidden="1" customHeight="1">
      <c r="A165" s="377">
        <v>2</v>
      </c>
      <c r="B165" s="376">
        <v>9</v>
      </c>
      <c r="C165" s="376">
        <v>2</v>
      </c>
      <c r="D165" s="376"/>
      <c r="E165" s="375"/>
      <c r="F165" s="374"/>
      <c r="G165" s="373" t="s">
        <v>264</v>
      </c>
      <c r="H165" s="363">
        <v>136</v>
      </c>
      <c r="I165" s="385">
        <f>SUM(I166+I171)</f>
        <v>0</v>
      </c>
      <c r="J165" s="385">
        <f>SUM(J166+J171)</f>
        <v>0</v>
      </c>
      <c r="K165" s="385">
        <f>SUM(K166+K171)</f>
        <v>0</v>
      </c>
      <c r="L165" s="385">
        <f>SUM(L166+L171)</f>
        <v>0</v>
      </c>
    </row>
    <row r="166" spans="1:12" ht="44.25" hidden="1" customHeight="1">
      <c r="A166" s="377">
        <v>2</v>
      </c>
      <c r="B166" s="376">
        <v>9</v>
      </c>
      <c r="C166" s="376">
        <v>2</v>
      </c>
      <c r="D166" s="393">
        <v>1</v>
      </c>
      <c r="E166" s="392"/>
      <c r="F166" s="391"/>
      <c r="G166" s="418" t="s">
        <v>263</v>
      </c>
      <c r="H166" s="363">
        <v>137</v>
      </c>
      <c r="I166" s="388">
        <f>I167</f>
        <v>0</v>
      </c>
      <c r="J166" s="389">
        <f>J167</f>
        <v>0</v>
      </c>
      <c r="K166" s="388">
        <f>K167</f>
        <v>0</v>
      </c>
      <c r="L166" s="390">
        <f>L167</f>
        <v>0</v>
      </c>
    </row>
    <row r="167" spans="1:12" ht="40.5" hidden="1" customHeight="1">
      <c r="A167" s="394">
        <v>2</v>
      </c>
      <c r="B167" s="393">
        <v>9</v>
      </c>
      <c r="C167" s="393">
        <v>2</v>
      </c>
      <c r="D167" s="376">
        <v>1</v>
      </c>
      <c r="E167" s="375">
        <v>1</v>
      </c>
      <c r="F167" s="374"/>
      <c r="G167" s="418" t="s">
        <v>262</v>
      </c>
      <c r="H167" s="363">
        <v>138</v>
      </c>
      <c r="I167" s="385">
        <f>SUM(I168:I170)</f>
        <v>0</v>
      </c>
      <c r="J167" s="386">
        <f>SUM(J168:J170)</f>
        <v>0</v>
      </c>
      <c r="K167" s="385">
        <f>SUM(K168:K170)</f>
        <v>0</v>
      </c>
      <c r="L167" s="380">
        <f>SUM(L168:L170)</f>
        <v>0</v>
      </c>
    </row>
    <row r="168" spans="1:12" ht="53.25" hidden="1" customHeight="1">
      <c r="A168" s="384">
        <v>2</v>
      </c>
      <c r="B168" s="402">
        <v>9</v>
      </c>
      <c r="C168" s="402">
        <v>2</v>
      </c>
      <c r="D168" s="402">
        <v>1</v>
      </c>
      <c r="E168" s="408">
        <v>1</v>
      </c>
      <c r="F168" s="401">
        <v>1</v>
      </c>
      <c r="G168" s="418" t="s">
        <v>261</v>
      </c>
      <c r="H168" s="363">
        <v>139</v>
      </c>
      <c r="I168" s="419">
        <v>0</v>
      </c>
      <c r="J168" s="427">
        <v>0</v>
      </c>
      <c r="K168" s="427">
        <v>0</v>
      </c>
      <c r="L168" s="427">
        <v>0</v>
      </c>
    </row>
    <row r="169" spans="1:12" ht="51.75" hidden="1" customHeight="1">
      <c r="A169" s="377">
        <v>2</v>
      </c>
      <c r="B169" s="376">
        <v>9</v>
      </c>
      <c r="C169" s="376">
        <v>2</v>
      </c>
      <c r="D169" s="376">
        <v>1</v>
      </c>
      <c r="E169" s="375">
        <v>1</v>
      </c>
      <c r="F169" s="374">
        <v>2</v>
      </c>
      <c r="G169" s="418" t="s">
        <v>260</v>
      </c>
      <c r="H169" s="363">
        <v>140</v>
      </c>
      <c r="I169" s="409">
        <v>0</v>
      </c>
      <c r="J169" s="379">
        <v>0</v>
      </c>
      <c r="K169" s="379">
        <v>0</v>
      </c>
      <c r="L169" s="379">
        <v>0</v>
      </c>
    </row>
    <row r="170" spans="1:12" ht="54.75" hidden="1" customHeight="1">
      <c r="A170" s="377">
        <v>2</v>
      </c>
      <c r="B170" s="376">
        <v>9</v>
      </c>
      <c r="C170" s="376">
        <v>2</v>
      </c>
      <c r="D170" s="376">
        <v>1</v>
      </c>
      <c r="E170" s="375">
        <v>1</v>
      </c>
      <c r="F170" s="374">
        <v>3</v>
      </c>
      <c r="G170" s="418" t="s">
        <v>259</v>
      </c>
      <c r="H170" s="363">
        <v>141</v>
      </c>
      <c r="I170" s="409">
        <v>0</v>
      </c>
      <c r="J170" s="409">
        <v>0</v>
      </c>
      <c r="K170" s="409">
        <v>0</v>
      </c>
      <c r="L170" s="409">
        <v>0</v>
      </c>
    </row>
    <row r="171" spans="1:12" ht="39" hidden="1" customHeight="1">
      <c r="A171" s="436">
        <v>2</v>
      </c>
      <c r="B171" s="436">
        <v>9</v>
      </c>
      <c r="C171" s="436">
        <v>2</v>
      </c>
      <c r="D171" s="436">
        <v>2</v>
      </c>
      <c r="E171" s="436"/>
      <c r="F171" s="436"/>
      <c r="G171" s="373" t="s">
        <v>258</v>
      </c>
      <c r="H171" s="363">
        <v>142</v>
      </c>
      <c r="I171" s="385">
        <f>I172</f>
        <v>0</v>
      </c>
      <c r="J171" s="386">
        <f>J172</f>
        <v>0</v>
      </c>
      <c r="K171" s="385">
        <f>K172</f>
        <v>0</v>
      </c>
      <c r="L171" s="380">
        <f>L172</f>
        <v>0</v>
      </c>
    </row>
    <row r="172" spans="1:12" ht="43.5" hidden="1" customHeight="1">
      <c r="A172" s="377">
        <v>2</v>
      </c>
      <c r="B172" s="376">
        <v>9</v>
      </c>
      <c r="C172" s="376">
        <v>2</v>
      </c>
      <c r="D172" s="376">
        <v>2</v>
      </c>
      <c r="E172" s="375">
        <v>1</v>
      </c>
      <c r="F172" s="374"/>
      <c r="G172" s="418" t="s">
        <v>257</v>
      </c>
      <c r="H172" s="363">
        <v>143</v>
      </c>
      <c r="I172" s="388">
        <f>SUM(I173:I175)</f>
        <v>0</v>
      </c>
      <c r="J172" s="388">
        <f>SUM(J173:J175)</f>
        <v>0</v>
      </c>
      <c r="K172" s="388">
        <f>SUM(K173:K175)</f>
        <v>0</v>
      </c>
      <c r="L172" s="388">
        <f>SUM(L173:L175)</f>
        <v>0</v>
      </c>
    </row>
    <row r="173" spans="1:12" ht="54.75" hidden="1" customHeight="1">
      <c r="A173" s="377">
        <v>2</v>
      </c>
      <c r="B173" s="376">
        <v>9</v>
      </c>
      <c r="C173" s="376">
        <v>2</v>
      </c>
      <c r="D173" s="376">
        <v>2</v>
      </c>
      <c r="E173" s="376">
        <v>1</v>
      </c>
      <c r="F173" s="374">
        <v>1</v>
      </c>
      <c r="G173" s="422" t="s">
        <v>256</v>
      </c>
      <c r="H173" s="363">
        <v>144</v>
      </c>
      <c r="I173" s="409">
        <v>0</v>
      </c>
      <c r="J173" s="427">
        <v>0</v>
      </c>
      <c r="K173" s="427">
        <v>0</v>
      </c>
      <c r="L173" s="427">
        <v>0</v>
      </c>
    </row>
    <row r="174" spans="1:12" ht="54" hidden="1" customHeight="1">
      <c r="A174" s="383">
        <v>2</v>
      </c>
      <c r="B174" s="387">
        <v>9</v>
      </c>
      <c r="C174" s="383">
        <v>2</v>
      </c>
      <c r="D174" s="382">
        <v>2</v>
      </c>
      <c r="E174" s="382">
        <v>1</v>
      </c>
      <c r="F174" s="381">
        <v>2</v>
      </c>
      <c r="G174" s="387" t="s">
        <v>255</v>
      </c>
      <c r="H174" s="363">
        <v>145</v>
      </c>
      <c r="I174" s="427">
        <v>0</v>
      </c>
      <c r="J174" s="372">
        <v>0</v>
      </c>
      <c r="K174" s="372">
        <v>0</v>
      </c>
      <c r="L174" s="372">
        <v>0</v>
      </c>
    </row>
    <row r="175" spans="1:12" ht="54" hidden="1" customHeight="1">
      <c r="A175" s="376">
        <v>2</v>
      </c>
      <c r="B175" s="397">
        <v>9</v>
      </c>
      <c r="C175" s="402">
        <v>2</v>
      </c>
      <c r="D175" s="408">
        <v>2</v>
      </c>
      <c r="E175" s="408">
        <v>1</v>
      </c>
      <c r="F175" s="401">
        <v>3</v>
      </c>
      <c r="G175" s="397" t="s">
        <v>254</v>
      </c>
      <c r="H175" s="363">
        <v>146</v>
      </c>
      <c r="I175" s="379">
        <v>0</v>
      </c>
      <c r="J175" s="379">
        <v>0</v>
      </c>
      <c r="K175" s="379">
        <v>0</v>
      </c>
      <c r="L175" s="379">
        <v>0</v>
      </c>
    </row>
    <row r="176" spans="1:12" ht="76.5" hidden="1" customHeight="1">
      <c r="A176" s="414">
        <v>3</v>
      </c>
      <c r="B176" s="411"/>
      <c r="C176" s="414"/>
      <c r="D176" s="413"/>
      <c r="E176" s="413"/>
      <c r="F176" s="412"/>
      <c r="G176" s="435" t="s">
        <v>253</v>
      </c>
      <c r="H176" s="363">
        <v>147</v>
      </c>
      <c r="I176" s="380">
        <f>SUM(I177+I229+I294)</f>
        <v>0</v>
      </c>
      <c r="J176" s="386">
        <f>SUM(J177+J229+J294)</f>
        <v>0</v>
      </c>
      <c r="K176" s="385">
        <f>SUM(K177+K229+K294)</f>
        <v>0</v>
      </c>
      <c r="L176" s="380">
        <f>SUM(L177+L229+L294)</f>
        <v>0</v>
      </c>
    </row>
    <row r="177" spans="1:12" ht="34.5" hidden="1" customHeight="1">
      <c r="A177" s="434">
        <v>3</v>
      </c>
      <c r="B177" s="414">
        <v>1</v>
      </c>
      <c r="C177" s="433"/>
      <c r="D177" s="432"/>
      <c r="E177" s="432"/>
      <c r="F177" s="431"/>
      <c r="G177" s="430" t="s">
        <v>252</v>
      </c>
      <c r="H177" s="363">
        <v>148</v>
      </c>
      <c r="I177" s="380">
        <f>SUM(I178+I200+I207+I219+I223)</f>
        <v>0</v>
      </c>
      <c r="J177" s="390">
        <f>SUM(J178+J200+J207+J219+J223)</f>
        <v>0</v>
      </c>
      <c r="K177" s="390">
        <f>SUM(K178+K200+K207+K219+K223)</f>
        <v>0</v>
      </c>
      <c r="L177" s="390">
        <f>SUM(L178+L200+L207+L219+L223)</f>
        <v>0</v>
      </c>
    </row>
    <row r="178" spans="1:12" ht="30.75" hidden="1" customHeight="1">
      <c r="A178" s="393">
        <v>3</v>
      </c>
      <c r="B178" s="418">
        <v>1</v>
      </c>
      <c r="C178" s="393">
        <v>1</v>
      </c>
      <c r="D178" s="392"/>
      <c r="E178" s="392"/>
      <c r="F178" s="429"/>
      <c r="G178" s="377" t="s">
        <v>251</v>
      </c>
      <c r="H178" s="363">
        <v>149</v>
      </c>
      <c r="I178" s="390">
        <f>SUM(I179+I182+I187+I192+I197)</f>
        <v>0</v>
      </c>
      <c r="J178" s="386">
        <f>SUM(J179+J182+J187+J192+J197)</f>
        <v>0</v>
      </c>
      <c r="K178" s="385">
        <f>SUM(K179+K182+K187+K192+K197)</f>
        <v>0</v>
      </c>
      <c r="L178" s="380">
        <f>SUM(L179+L182+L187+L192+L197)</f>
        <v>0</v>
      </c>
    </row>
    <row r="179" spans="1:12" ht="12.75" hidden="1" customHeight="1">
      <c r="A179" s="376">
        <v>3</v>
      </c>
      <c r="B179" s="373">
        <v>1</v>
      </c>
      <c r="C179" s="376">
        <v>1</v>
      </c>
      <c r="D179" s="375">
        <v>1</v>
      </c>
      <c r="E179" s="375"/>
      <c r="F179" s="428"/>
      <c r="G179" s="377" t="s">
        <v>250</v>
      </c>
      <c r="H179" s="363">
        <v>150</v>
      </c>
      <c r="I179" s="380">
        <f t="shared" ref="I179:L180" si="18">I180</f>
        <v>0</v>
      </c>
      <c r="J179" s="389">
        <f t="shared" si="18"/>
        <v>0</v>
      </c>
      <c r="K179" s="388">
        <f t="shared" si="18"/>
        <v>0</v>
      </c>
      <c r="L179" s="390">
        <f t="shared" si="18"/>
        <v>0</v>
      </c>
    </row>
    <row r="180" spans="1:12" ht="13.5" hidden="1" customHeight="1">
      <c r="A180" s="376">
        <v>3</v>
      </c>
      <c r="B180" s="373">
        <v>1</v>
      </c>
      <c r="C180" s="376">
        <v>1</v>
      </c>
      <c r="D180" s="375">
        <v>1</v>
      </c>
      <c r="E180" s="375">
        <v>1</v>
      </c>
      <c r="F180" s="395"/>
      <c r="G180" s="377" t="s">
        <v>249</v>
      </c>
      <c r="H180" s="363">
        <v>151</v>
      </c>
      <c r="I180" s="390">
        <f t="shared" si="18"/>
        <v>0</v>
      </c>
      <c r="J180" s="380">
        <f t="shared" si="18"/>
        <v>0</v>
      </c>
      <c r="K180" s="380">
        <f t="shared" si="18"/>
        <v>0</v>
      </c>
      <c r="L180" s="380">
        <f t="shared" si="18"/>
        <v>0</v>
      </c>
    </row>
    <row r="181" spans="1:12" ht="13.5" hidden="1" customHeight="1">
      <c r="A181" s="376">
        <v>3</v>
      </c>
      <c r="B181" s="373">
        <v>1</v>
      </c>
      <c r="C181" s="376">
        <v>1</v>
      </c>
      <c r="D181" s="375">
        <v>1</v>
      </c>
      <c r="E181" s="375">
        <v>1</v>
      </c>
      <c r="F181" s="395">
        <v>1</v>
      </c>
      <c r="G181" s="377" t="s">
        <v>249</v>
      </c>
      <c r="H181" s="363">
        <v>152</v>
      </c>
      <c r="I181" s="372">
        <v>0</v>
      </c>
      <c r="J181" s="372">
        <v>0</v>
      </c>
      <c r="K181" s="372">
        <v>0</v>
      </c>
      <c r="L181" s="372">
        <v>0</v>
      </c>
    </row>
    <row r="182" spans="1:12" ht="14.25" hidden="1" customHeight="1">
      <c r="A182" s="393">
        <v>3</v>
      </c>
      <c r="B182" s="392">
        <v>1</v>
      </c>
      <c r="C182" s="392">
        <v>1</v>
      </c>
      <c r="D182" s="392">
        <v>2</v>
      </c>
      <c r="E182" s="392"/>
      <c r="F182" s="391"/>
      <c r="G182" s="418" t="s">
        <v>248</v>
      </c>
      <c r="H182" s="363">
        <v>153</v>
      </c>
      <c r="I182" s="390">
        <f>I183</f>
        <v>0</v>
      </c>
      <c r="J182" s="389">
        <f>J183</f>
        <v>0</v>
      </c>
      <c r="K182" s="388">
        <f>K183</f>
        <v>0</v>
      </c>
      <c r="L182" s="390">
        <f>L183</f>
        <v>0</v>
      </c>
    </row>
    <row r="183" spans="1:12" ht="13.5" hidden="1" customHeight="1">
      <c r="A183" s="376">
        <v>3</v>
      </c>
      <c r="B183" s="375">
        <v>1</v>
      </c>
      <c r="C183" s="375">
        <v>1</v>
      </c>
      <c r="D183" s="375">
        <v>2</v>
      </c>
      <c r="E183" s="375">
        <v>1</v>
      </c>
      <c r="F183" s="374"/>
      <c r="G183" s="418" t="s">
        <v>248</v>
      </c>
      <c r="H183" s="363">
        <v>154</v>
      </c>
      <c r="I183" s="380">
        <f>SUM(I184:I186)</f>
        <v>0</v>
      </c>
      <c r="J183" s="386">
        <f>SUM(J184:J186)</f>
        <v>0</v>
      </c>
      <c r="K183" s="385">
        <f>SUM(K184:K186)</f>
        <v>0</v>
      </c>
      <c r="L183" s="380">
        <f>SUM(L184:L186)</f>
        <v>0</v>
      </c>
    </row>
    <row r="184" spans="1:12" ht="14.25" hidden="1" customHeight="1">
      <c r="A184" s="393">
        <v>3</v>
      </c>
      <c r="B184" s="392">
        <v>1</v>
      </c>
      <c r="C184" s="392">
        <v>1</v>
      </c>
      <c r="D184" s="392">
        <v>2</v>
      </c>
      <c r="E184" s="392">
        <v>1</v>
      </c>
      <c r="F184" s="391">
        <v>1</v>
      </c>
      <c r="G184" s="418" t="s">
        <v>247</v>
      </c>
      <c r="H184" s="363">
        <v>155</v>
      </c>
      <c r="I184" s="427">
        <v>0</v>
      </c>
      <c r="J184" s="427">
        <v>0</v>
      </c>
      <c r="K184" s="427">
        <v>0</v>
      </c>
      <c r="L184" s="379">
        <v>0</v>
      </c>
    </row>
    <row r="185" spans="1:12" ht="14.25" hidden="1" customHeight="1">
      <c r="A185" s="376">
        <v>3</v>
      </c>
      <c r="B185" s="375">
        <v>1</v>
      </c>
      <c r="C185" s="375">
        <v>1</v>
      </c>
      <c r="D185" s="375">
        <v>2</v>
      </c>
      <c r="E185" s="375">
        <v>1</v>
      </c>
      <c r="F185" s="374">
        <v>2</v>
      </c>
      <c r="G185" s="373" t="s">
        <v>246</v>
      </c>
      <c r="H185" s="363">
        <v>156</v>
      </c>
      <c r="I185" s="372">
        <v>0</v>
      </c>
      <c r="J185" s="372">
        <v>0</v>
      </c>
      <c r="K185" s="372">
        <v>0</v>
      </c>
      <c r="L185" s="372">
        <v>0</v>
      </c>
    </row>
    <row r="186" spans="1:12" ht="26.25" hidden="1" customHeight="1">
      <c r="A186" s="393">
        <v>3</v>
      </c>
      <c r="B186" s="392">
        <v>1</v>
      </c>
      <c r="C186" s="392">
        <v>1</v>
      </c>
      <c r="D186" s="392">
        <v>2</v>
      </c>
      <c r="E186" s="392">
        <v>1</v>
      </c>
      <c r="F186" s="391">
        <v>3</v>
      </c>
      <c r="G186" s="418" t="s">
        <v>245</v>
      </c>
      <c r="H186" s="363">
        <v>157</v>
      </c>
      <c r="I186" s="427">
        <v>0</v>
      </c>
      <c r="J186" s="427">
        <v>0</v>
      </c>
      <c r="K186" s="427">
        <v>0</v>
      </c>
      <c r="L186" s="379">
        <v>0</v>
      </c>
    </row>
    <row r="187" spans="1:12" ht="14.25" hidden="1" customHeight="1">
      <c r="A187" s="376">
        <v>3</v>
      </c>
      <c r="B187" s="375">
        <v>1</v>
      </c>
      <c r="C187" s="375">
        <v>1</v>
      </c>
      <c r="D187" s="375">
        <v>3</v>
      </c>
      <c r="E187" s="375"/>
      <c r="F187" s="374"/>
      <c r="G187" s="373" t="s">
        <v>244</v>
      </c>
      <c r="H187" s="363">
        <v>158</v>
      </c>
      <c r="I187" s="380">
        <f>I188</f>
        <v>0</v>
      </c>
      <c r="J187" s="386">
        <f>J188</f>
        <v>0</v>
      </c>
      <c r="K187" s="385">
        <f>K188</f>
        <v>0</v>
      </c>
      <c r="L187" s="380">
        <f>L188</f>
        <v>0</v>
      </c>
    </row>
    <row r="188" spans="1:12" ht="14.25" hidden="1" customHeight="1">
      <c r="A188" s="376">
        <v>3</v>
      </c>
      <c r="B188" s="375">
        <v>1</v>
      </c>
      <c r="C188" s="375">
        <v>1</v>
      </c>
      <c r="D188" s="375">
        <v>3</v>
      </c>
      <c r="E188" s="375">
        <v>1</v>
      </c>
      <c r="F188" s="374"/>
      <c r="G188" s="373" t="s">
        <v>244</v>
      </c>
      <c r="H188" s="363">
        <v>159</v>
      </c>
      <c r="I188" s="380">
        <f>SUM(I189:I191)</f>
        <v>0</v>
      </c>
      <c r="J188" s="380">
        <f>SUM(J189:J191)</f>
        <v>0</v>
      </c>
      <c r="K188" s="380">
        <f>SUM(K189:K191)</f>
        <v>0</v>
      </c>
      <c r="L188" s="380">
        <f>SUM(L189:L191)</f>
        <v>0</v>
      </c>
    </row>
    <row r="189" spans="1:12" ht="13.5" hidden="1" customHeight="1">
      <c r="A189" s="376">
        <v>3</v>
      </c>
      <c r="B189" s="375">
        <v>1</v>
      </c>
      <c r="C189" s="375">
        <v>1</v>
      </c>
      <c r="D189" s="375">
        <v>3</v>
      </c>
      <c r="E189" s="375">
        <v>1</v>
      </c>
      <c r="F189" s="374">
        <v>1</v>
      </c>
      <c r="G189" s="373" t="s">
        <v>243</v>
      </c>
      <c r="H189" s="363">
        <v>160</v>
      </c>
      <c r="I189" s="372">
        <v>0</v>
      </c>
      <c r="J189" s="372">
        <v>0</v>
      </c>
      <c r="K189" s="372">
        <v>0</v>
      </c>
      <c r="L189" s="379">
        <v>0</v>
      </c>
    </row>
    <row r="190" spans="1:12" ht="15.75" hidden="1" customHeight="1">
      <c r="A190" s="376">
        <v>3</v>
      </c>
      <c r="B190" s="375">
        <v>1</v>
      </c>
      <c r="C190" s="375">
        <v>1</v>
      </c>
      <c r="D190" s="375">
        <v>3</v>
      </c>
      <c r="E190" s="375">
        <v>1</v>
      </c>
      <c r="F190" s="374">
        <v>2</v>
      </c>
      <c r="G190" s="373" t="s">
        <v>242</v>
      </c>
      <c r="H190" s="363">
        <v>161</v>
      </c>
      <c r="I190" s="427">
        <v>0</v>
      </c>
      <c r="J190" s="372">
        <v>0</v>
      </c>
      <c r="K190" s="372">
        <v>0</v>
      </c>
      <c r="L190" s="372">
        <v>0</v>
      </c>
    </row>
    <row r="191" spans="1:12" ht="15.75" hidden="1" customHeight="1">
      <c r="A191" s="376">
        <v>3</v>
      </c>
      <c r="B191" s="375">
        <v>1</v>
      </c>
      <c r="C191" s="375">
        <v>1</v>
      </c>
      <c r="D191" s="375">
        <v>3</v>
      </c>
      <c r="E191" s="375">
        <v>1</v>
      </c>
      <c r="F191" s="374">
        <v>3</v>
      </c>
      <c r="G191" s="377" t="s">
        <v>241</v>
      </c>
      <c r="H191" s="363">
        <v>162</v>
      </c>
      <c r="I191" s="427">
        <v>0</v>
      </c>
      <c r="J191" s="372">
        <v>0</v>
      </c>
      <c r="K191" s="372">
        <v>0</v>
      </c>
      <c r="L191" s="372">
        <v>0</v>
      </c>
    </row>
    <row r="192" spans="1:12" ht="18" hidden="1" customHeight="1">
      <c r="A192" s="383">
        <v>3</v>
      </c>
      <c r="B192" s="382">
        <v>1</v>
      </c>
      <c r="C192" s="382">
        <v>1</v>
      </c>
      <c r="D192" s="382">
        <v>4</v>
      </c>
      <c r="E192" s="382"/>
      <c r="F192" s="381"/>
      <c r="G192" s="387" t="s">
        <v>240</v>
      </c>
      <c r="H192" s="363">
        <v>163</v>
      </c>
      <c r="I192" s="380">
        <f>I193</f>
        <v>0</v>
      </c>
      <c r="J192" s="426">
        <f>J193</f>
        <v>0</v>
      </c>
      <c r="K192" s="425">
        <f>K193</f>
        <v>0</v>
      </c>
      <c r="L192" s="424">
        <f>L193</f>
        <v>0</v>
      </c>
    </row>
    <row r="193" spans="1:12" ht="13.5" hidden="1" customHeight="1">
      <c r="A193" s="376">
        <v>3</v>
      </c>
      <c r="B193" s="375">
        <v>1</v>
      </c>
      <c r="C193" s="375">
        <v>1</v>
      </c>
      <c r="D193" s="375">
        <v>4</v>
      </c>
      <c r="E193" s="375">
        <v>1</v>
      </c>
      <c r="F193" s="374"/>
      <c r="G193" s="387" t="s">
        <v>240</v>
      </c>
      <c r="H193" s="363">
        <v>164</v>
      </c>
      <c r="I193" s="390">
        <f>SUM(I194:I196)</f>
        <v>0</v>
      </c>
      <c r="J193" s="386">
        <f>SUM(J194:J196)</f>
        <v>0</v>
      </c>
      <c r="K193" s="385">
        <f>SUM(K194:K196)</f>
        <v>0</v>
      </c>
      <c r="L193" s="380">
        <f>SUM(L194:L196)</f>
        <v>0</v>
      </c>
    </row>
    <row r="194" spans="1:12" ht="17.25" hidden="1" customHeight="1">
      <c r="A194" s="376">
        <v>3</v>
      </c>
      <c r="B194" s="375">
        <v>1</v>
      </c>
      <c r="C194" s="375">
        <v>1</v>
      </c>
      <c r="D194" s="375">
        <v>4</v>
      </c>
      <c r="E194" s="375">
        <v>1</v>
      </c>
      <c r="F194" s="374">
        <v>1</v>
      </c>
      <c r="G194" s="373" t="s">
        <v>239</v>
      </c>
      <c r="H194" s="363">
        <v>165</v>
      </c>
      <c r="I194" s="372">
        <v>0</v>
      </c>
      <c r="J194" s="372">
        <v>0</v>
      </c>
      <c r="K194" s="372">
        <v>0</v>
      </c>
      <c r="L194" s="379">
        <v>0</v>
      </c>
    </row>
    <row r="195" spans="1:12" ht="25.5" hidden="1" customHeight="1">
      <c r="A195" s="393">
        <v>3</v>
      </c>
      <c r="B195" s="392">
        <v>1</v>
      </c>
      <c r="C195" s="392">
        <v>1</v>
      </c>
      <c r="D195" s="392">
        <v>4</v>
      </c>
      <c r="E195" s="392">
        <v>1</v>
      </c>
      <c r="F195" s="391">
        <v>2</v>
      </c>
      <c r="G195" s="418" t="s">
        <v>238</v>
      </c>
      <c r="H195" s="363">
        <v>166</v>
      </c>
      <c r="I195" s="427">
        <v>0</v>
      </c>
      <c r="J195" s="427">
        <v>0</v>
      </c>
      <c r="K195" s="427">
        <v>0</v>
      </c>
      <c r="L195" s="372">
        <v>0</v>
      </c>
    </row>
    <row r="196" spans="1:12" ht="14.25" hidden="1" customHeight="1">
      <c r="A196" s="376">
        <v>3</v>
      </c>
      <c r="B196" s="375">
        <v>1</v>
      </c>
      <c r="C196" s="375">
        <v>1</v>
      </c>
      <c r="D196" s="375">
        <v>4</v>
      </c>
      <c r="E196" s="375">
        <v>1</v>
      </c>
      <c r="F196" s="374">
        <v>3</v>
      </c>
      <c r="G196" s="373" t="s">
        <v>237</v>
      </c>
      <c r="H196" s="363">
        <v>167</v>
      </c>
      <c r="I196" s="427">
        <v>0</v>
      </c>
      <c r="J196" s="427">
        <v>0</v>
      </c>
      <c r="K196" s="427">
        <v>0</v>
      </c>
      <c r="L196" s="372">
        <v>0</v>
      </c>
    </row>
    <row r="197" spans="1:12" ht="25.5" hidden="1" customHeight="1">
      <c r="A197" s="376">
        <v>3</v>
      </c>
      <c r="B197" s="375">
        <v>1</v>
      </c>
      <c r="C197" s="375">
        <v>1</v>
      </c>
      <c r="D197" s="375">
        <v>5</v>
      </c>
      <c r="E197" s="375"/>
      <c r="F197" s="374"/>
      <c r="G197" s="373" t="s">
        <v>236</v>
      </c>
      <c r="H197" s="363">
        <v>168</v>
      </c>
      <c r="I197" s="380">
        <f t="shared" ref="I197:L198" si="19">I198</f>
        <v>0</v>
      </c>
      <c r="J197" s="386">
        <f t="shared" si="19"/>
        <v>0</v>
      </c>
      <c r="K197" s="385">
        <f t="shared" si="19"/>
        <v>0</v>
      </c>
      <c r="L197" s="380">
        <f t="shared" si="19"/>
        <v>0</v>
      </c>
    </row>
    <row r="198" spans="1:12" ht="26.25" hidden="1" customHeight="1">
      <c r="A198" s="383">
        <v>3</v>
      </c>
      <c r="B198" s="382">
        <v>1</v>
      </c>
      <c r="C198" s="382">
        <v>1</v>
      </c>
      <c r="D198" s="382">
        <v>5</v>
      </c>
      <c r="E198" s="382">
        <v>1</v>
      </c>
      <c r="F198" s="381"/>
      <c r="G198" s="373" t="s">
        <v>236</v>
      </c>
      <c r="H198" s="363">
        <v>169</v>
      </c>
      <c r="I198" s="385">
        <f t="shared" si="19"/>
        <v>0</v>
      </c>
      <c r="J198" s="385">
        <f t="shared" si="19"/>
        <v>0</v>
      </c>
      <c r="K198" s="385">
        <f t="shared" si="19"/>
        <v>0</v>
      </c>
      <c r="L198" s="385">
        <f t="shared" si="19"/>
        <v>0</v>
      </c>
    </row>
    <row r="199" spans="1:12" ht="27" hidden="1" customHeight="1">
      <c r="A199" s="376">
        <v>3</v>
      </c>
      <c r="B199" s="375">
        <v>1</v>
      </c>
      <c r="C199" s="375">
        <v>1</v>
      </c>
      <c r="D199" s="375">
        <v>5</v>
      </c>
      <c r="E199" s="375">
        <v>1</v>
      </c>
      <c r="F199" s="374">
        <v>1</v>
      </c>
      <c r="G199" s="373" t="s">
        <v>236</v>
      </c>
      <c r="H199" s="363">
        <v>170</v>
      </c>
      <c r="I199" s="427">
        <v>0</v>
      </c>
      <c r="J199" s="372">
        <v>0</v>
      </c>
      <c r="K199" s="372">
        <v>0</v>
      </c>
      <c r="L199" s="372">
        <v>0</v>
      </c>
    </row>
    <row r="200" spans="1:12" ht="26.25" hidden="1" customHeight="1">
      <c r="A200" s="383">
        <v>3</v>
      </c>
      <c r="B200" s="382">
        <v>1</v>
      </c>
      <c r="C200" s="382">
        <v>2</v>
      </c>
      <c r="D200" s="382"/>
      <c r="E200" s="382"/>
      <c r="F200" s="381"/>
      <c r="G200" s="387" t="s">
        <v>235</v>
      </c>
      <c r="H200" s="363">
        <v>171</v>
      </c>
      <c r="I200" s="380">
        <f t="shared" ref="I200:L201" si="20">I201</f>
        <v>0</v>
      </c>
      <c r="J200" s="426">
        <f t="shared" si="20"/>
        <v>0</v>
      </c>
      <c r="K200" s="425">
        <f t="shared" si="20"/>
        <v>0</v>
      </c>
      <c r="L200" s="424">
        <f t="shared" si="20"/>
        <v>0</v>
      </c>
    </row>
    <row r="201" spans="1:12" ht="25.5" hidden="1" customHeight="1">
      <c r="A201" s="376">
        <v>3</v>
      </c>
      <c r="B201" s="375">
        <v>1</v>
      </c>
      <c r="C201" s="375">
        <v>2</v>
      </c>
      <c r="D201" s="375">
        <v>1</v>
      </c>
      <c r="E201" s="375"/>
      <c r="F201" s="374"/>
      <c r="G201" s="387" t="s">
        <v>235</v>
      </c>
      <c r="H201" s="363">
        <v>172</v>
      </c>
      <c r="I201" s="390">
        <f t="shared" si="20"/>
        <v>0</v>
      </c>
      <c r="J201" s="386">
        <f t="shared" si="20"/>
        <v>0</v>
      </c>
      <c r="K201" s="385">
        <f t="shared" si="20"/>
        <v>0</v>
      </c>
      <c r="L201" s="380">
        <f t="shared" si="20"/>
        <v>0</v>
      </c>
    </row>
    <row r="202" spans="1:12" ht="26.25" hidden="1" customHeight="1">
      <c r="A202" s="393">
        <v>3</v>
      </c>
      <c r="B202" s="392">
        <v>1</v>
      </c>
      <c r="C202" s="392">
        <v>2</v>
      </c>
      <c r="D202" s="392">
        <v>1</v>
      </c>
      <c r="E202" s="392">
        <v>1</v>
      </c>
      <c r="F202" s="391"/>
      <c r="G202" s="387" t="s">
        <v>235</v>
      </c>
      <c r="H202" s="363">
        <v>173</v>
      </c>
      <c r="I202" s="380">
        <f>SUM(I203:I206)</f>
        <v>0</v>
      </c>
      <c r="J202" s="389">
        <f>SUM(J203:J206)</f>
        <v>0</v>
      </c>
      <c r="K202" s="388">
        <f>SUM(K203:K206)</f>
        <v>0</v>
      </c>
      <c r="L202" s="390">
        <f>SUM(L203:L206)</f>
        <v>0</v>
      </c>
    </row>
    <row r="203" spans="1:12" ht="41.25" hidden="1" customHeight="1">
      <c r="A203" s="376">
        <v>3</v>
      </c>
      <c r="B203" s="375">
        <v>1</v>
      </c>
      <c r="C203" s="375">
        <v>2</v>
      </c>
      <c r="D203" s="375">
        <v>1</v>
      </c>
      <c r="E203" s="375">
        <v>1</v>
      </c>
      <c r="F203" s="374">
        <v>2</v>
      </c>
      <c r="G203" s="373" t="s">
        <v>234</v>
      </c>
      <c r="H203" s="363">
        <v>174</v>
      </c>
      <c r="I203" s="372">
        <v>0</v>
      </c>
      <c r="J203" s="372">
        <v>0</v>
      </c>
      <c r="K203" s="372">
        <v>0</v>
      </c>
      <c r="L203" s="372">
        <v>0</v>
      </c>
    </row>
    <row r="204" spans="1:12" ht="14.25" hidden="1" customHeight="1">
      <c r="A204" s="376">
        <v>3</v>
      </c>
      <c r="B204" s="375">
        <v>1</v>
      </c>
      <c r="C204" s="375">
        <v>2</v>
      </c>
      <c r="D204" s="376">
        <v>1</v>
      </c>
      <c r="E204" s="375">
        <v>1</v>
      </c>
      <c r="F204" s="374">
        <v>3</v>
      </c>
      <c r="G204" s="373" t="s">
        <v>233</v>
      </c>
      <c r="H204" s="363">
        <v>175</v>
      </c>
      <c r="I204" s="372">
        <v>0</v>
      </c>
      <c r="J204" s="372">
        <v>0</v>
      </c>
      <c r="K204" s="372">
        <v>0</v>
      </c>
      <c r="L204" s="372">
        <v>0</v>
      </c>
    </row>
    <row r="205" spans="1:12" ht="18.75" hidden="1" customHeight="1">
      <c r="A205" s="376">
        <v>3</v>
      </c>
      <c r="B205" s="375">
        <v>1</v>
      </c>
      <c r="C205" s="375">
        <v>2</v>
      </c>
      <c r="D205" s="376">
        <v>1</v>
      </c>
      <c r="E205" s="375">
        <v>1</v>
      </c>
      <c r="F205" s="374">
        <v>4</v>
      </c>
      <c r="G205" s="373" t="s">
        <v>232</v>
      </c>
      <c r="H205" s="363">
        <v>176</v>
      </c>
      <c r="I205" s="372">
        <v>0</v>
      </c>
      <c r="J205" s="372">
        <v>0</v>
      </c>
      <c r="K205" s="372">
        <v>0</v>
      </c>
      <c r="L205" s="372">
        <v>0</v>
      </c>
    </row>
    <row r="206" spans="1:12" ht="17.25" hidden="1" customHeight="1">
      <c r="A206" s="383">
        <v>3</v>
      </c>
      <c r="B206" s="408">
        <v>1</v>
      </c>
      <c r="C206" s="408">
        <v>2</v>
      </c>
      <c r="D206" s="402">
        <v>1</v>
      </c>
      <c r="E206" s="408">
        <v>1</v>
      </c>
      <c r="F206" s="401">
        <v>5</v>
      </c>
      <c r="G206" s="397" t="s">
        <v>231</v>
      </c>
      <c r="H206" s="363">
        <v>177</v>
      </c>
      <c r="I206" s="372">
        <v>0</v>
      </c>
      <c r="J206" s="372">
        <v>0</v>
      </c>
      <c r="K206" s="372">
        <v>0</v>
      </c>
      <c r="L206" s="379">
        <v>0</v>
      </c>
    </row>
    <row r="207" spans="1:12" ht="15" hidden="1" customHeight="1">
      <c r="A207" s="376">
        <v>3</v>
      </c>
      <c r="B207" s="375">
        <v>1</v>
      </c>
      <c r="C207" s="375">
        <v>3</v>
      </c>
      <c r="D207" s="376"/>
      <c r="E207" s="375"/>
      <c r="F207" s="374"/>
      <c r="G207" s="373" t="s">
        <v>230</v>
      </c>
      <c r="H207" s="363">
        <v>178</v>
      </c>
      <c r="I207" s="380">
        <f>SUM(I208+I211)</f>
        <v>0</v>
      </c>
      <c r="J207" s="386">
        <f>SUM(J208+J211)</f>
        <v>0</v>
      </c>
      <c r="K207" s="385">
        <f>SUM(K208+K211)</f>
        <v>0</v>
      </c>
      <c r="L207" s="380">
        <f>SUM(L208+L211)</f>
        <v>0</v>
      </c>
    </row>
    <row r="208" spans="1:12" ht="27.75" hidden="1" customHeight="1">
      <c r="A208" s="393">
        <v>3</v>
      </c>
      <c r="B208" s="392">
        <v>1</v>
      </c>
      <c r="C208" s="392">
        <v>3</v>
      </c>
      <c r="D208" s="393">
        <v>1</v>
      </c>
      <c r="E208" s="376"/>
      <c r="F208" s="391"/>
      <c r="G208" s="418" t="s">
        <v>229</v>
      </c>
      <c r="H208" s="363">
        <v>179</v>
      </c>
      <c r="I208" s="390">
        <f t="shared" ref="I208:L209" si="21">I209</f>
        <v>0</v>
      </c>
      <c r="J208" s="389">
        <f t="shared" si="21"/>
        <v>0</v>
      </c>
      <c r="K208" s="388">
        <f t="shared" si="21"/>
        <v>0</v>
      </c>
      <c r="L208" s="390">
        <f t="shared" si="21"/>
        <v>0</v>
      </c>
    </row>
    <row r="209" spans="1:16" ht="30.75" hidden="1" customHeight="1">
      <c r="A209" s="376">
        <v>3</v>
      </c>
      <c r="B209" s="375">
        <v>1</v>
      </c>
      <c r="C209" s="375">
        <v>3</v>
      </c>
      <c r="D209" s="376">
        <v>1</v>
      </c>
      <c r="E209" s="376">
        <v>1</v>
      </c>
      <c r="F209" s="374"/>
      <c r="G209" s="418" t="s">
        <v>229</v>
      </c>
      <c r="H209" s="363">
        <v>180</v>
      </c>
      <c r="I209" s="380">
        <f t="shared" si="21"/>
        <v>0</v>
      </c>
      <c r="J209" s="386">
        <f t="shared" si="21"/>
        <v>0</v>
      </c>
      <c r="K209" s="385">
        <f t="shared" si="21"/>
        <v>0</v>
      </c>
      <c r="L209" s="380">
        <f t="shared" si="21"/>
        <v>0</v>
      </c>
    </row>
    <row r="210" spans="1:16" ht="27.75" hidden="1" customHeight="1">
      <c r="A210" s="376">
        <v>3</v>
      </c>
      <c r="B210" s="373">
        <v>1</v>
      </c>
      <c r="C210" s="376">
        <v>3</v>
      </c>
      <c r="D210" s="375">
        <v>1</v>
      </c>
      <c r="E210" s="375">
        <v>1</v>
      </c>
      <c r="F210" s="374">
        <v>1</v>
      </c>
      <c r="G210" s="418" t="s">
        <v>229</v>
      </c>
      <c r="H210" s="363">
        <v>181</v>
      </c>
      <c r="I210" s="379">
        <v>0</v>
      </c>
      <c r="J210" s="379">
        <v>0</v>
      </c>
      <c r="K210" s="379">
        <v>0</v>
      </c>
      <c r="L210" s="379">
        <v>0</v>
      </c>
    </row>
    <row r="211" spans="1:16" ht="15" hidden="1" customHeight="1">
      <c r="A211" s="376">
        <v>3</v>
      </c>
      <c r="B211" s="373">
        <v>1</v>
      </c>
      <c r="C211" s="376">
        <v>3</v>
      </c>
      <c r="D211" s="375">
        <v>2</v>
      </c>
      <c r="E211" s="375"/>
      <c r="F211" s="374"/>
      <c r="G211" s="373" t="s">
        <v>223</v>
      </c>
      <c r="H211" s="363">
        <v>182</v>
      </c>
      <c r="I211" s="380">
        <f>I212</f>
        <v>0</v>
      </c>
      <c r="J211" s="386">
        <f>J212</f>
        <v>0</v>
      </c>
      <c r="K211" s="385">
        <f>K212</f>
        <v>0</v>
      </c>
      <c r="L211" s="380">
        <f>L212</f>
        <v>0</v>
      </c>
    </row>
    <row r="212" spans="1:16" ht="15.75" hidden="1" customHeight="1">
      <c r="A212" s="393">
        <v>3</v>
      </c>
      <c r="B212" s="418">
        <v>1</v>
      </c>
      <c r="C212" s="393">
        <v>3</v>
      </c>
      <c r="D212" s="392">
        <v>2</v>
      </c>
      <c r="E212" s="392">
        <v>1</v>
      </c>
      <c r="F212" s="391"/>
      <c r="G212" s="373" t="s">
        <v>223</v>
      </c>
      <c r="H212" s="363">
        <v>183</v>
      </c>
      <c r="I212" s="380">
        <f>SUM(I213:I218)</f>
        <v>0</v>
      </c>
      <c r="J212" s="380">
        <f>SUM(J213:J218)</f>
        <v>0</v>
      </c>
      <c r="K212" s="380">
        <f>SUM(K213:K218)</f>
        <v>0</v>
      </c>
      <c r="L212" s="380">
        <f>SUM(L213:L218)</f>
        <v>0</v>
      </c>
      <c r="M212" s="423"/>
      <c r="N212" s="423"/>
      <c r="O212" s="423"/>
      <c r="P212" s="423"/>
    </row>
    <row r="213" spans="1:16" ht="15" hidden="1" customHeight="1">
      <c r="A213" s="376">
        <v>3</v>
      </c>
      <c r="B213" s="373">
        <v>1</v>
      </c>
      <c r="C213" s="376">
        <v>3</v>
      </c>
      <c r="D213" s="375">
        <v>2</v>
      </c>
      <c r="E213" s="375">
        <v>1</v>
      </c>
      <c r="F213" s="374">
        <v>1</v>
      </c>
      <c r="G213" s="373" t="s">
        <v>228</v>
      </c>
      <c r="H213" s="363">
        <v>184</v>
      </c>
      <c r="I213" s="372">
        <v>0</v>
      </c>
      <c r="J213" s="372">
        <v>0</v>
      </c>
      <c r="K213" s="372">
        <v>0</v>
      </c>
      <c r="L213" s="379">
        <v>0</v>
      </c>
    </row>
    <row r="214" spans="1:16" ht="26.25" hidden="1" customHeight="1">
      <c r="A214" s="376">
        <v>3</v>
      </c>
      <c r="B214" s="373">
        <v>1</v>
      </c>
      <c r="C214" s="376">
        <v>3</v>
      </c>
      <c r="D214" s="375">
        <v>2</v>
      </c>
      <c r="E214" s="375">
        <v>1</v>
      </c>
      <c r="F214" s="374">
        <v>2</v>
      </c>
      <c r="G214" s="373" t="s">
        <v>227</v>
      </c>
      <c r="H214" s="363">
        <v>185</v>
      </c>
      <c r="I214" s="372">
        <v>0</v>
      </c>
      <c r="J214" s="372">
        <v>0</v>
      </c>
      <c r="K214" s="372">
        <v>0</v>
      </c>
      <c r="L214" s="372">
        <v>0</v>
      </c>
    </row>
    <row r="215" spans="1:16" ht="16.5" hidden="1" customHeight="1">
      <c r="A215" s="376">
        <v>3</v>
      </c>
      <c r="B215" s="373">
        <v>1</v>
      </c>
      <c r="C215" s="376">
        <v>3</v>
      </c>
      <c r="D215" s="375">
        <v>2</v>
      </c>
      <c r="E215" s="375">
        <v>1</v>
      </c>
      <c r="F215" s="374">
        <v>3</v>
      </c>
      <c r="G215" s="373" t="s">
        <v>226</v>
      </c>
      <c r="H215" s="363">
        <v>186</v>
      </c>
      <c r="I215" s="372">
        <v>0</v>
      </c>
      <c r="J215" s="372">
        <v>0</v>
      </c>
      <c r="K215" s="372">
        <v>0</v>
      </c>
      <c r="L215" s="372">
        <v>0</v>
      </c>
    </row>
    <row r="216" spans="1:16" ht="27.75" hidden="1" customHeight="1">
      <c r="A216" s="376">
        <v>3</v>
      </c>
      <c r="B216" s="373">
        <v>1</v>
      </c>
      <c r="C216" s="376">
        <v>3</v>
      </c>
      <c r="D216" s="375">
        <v>2</v>
      </c>
      <c r="E216" s="375">
        <v>1</v>
      </c>
      <c r="F216" s="374">
        <v>4</v>
      </c>
      <c r="G216" s="373" t="s">
        <v>225</v>
      </c>
      <c r="H216" s="363">
        <v>187</v>
      </c>
      <c r="I216" s="372">
        <v>0</v>
      </c>
      <c r="J216" s="372">
        <v>0</v>
      </c>
      <c r="K216" s="372">
        <v>0</v>
      </c>
      <c r="L216" s="379">
        <v>0</v>
      </c>
    </row>
    <row r="217" spans="1:16" ht="15.75" hidden="1" customHeight="1">
      <c r="A217" s="376">
        <v>3</v>
      </c>
      <c r="B217" s="373">
        <v>1</v>
      </c>
      <c r="C217" s="376">
        <v>3</v>
      </c>
      <c r="D217" s="375">
        <v>2</v>
      </c>
      <c r="E217" s="375">
        <v>1</v>
      </c>
      <c r="F217" s="374">
        <v>5</v>
      </c>
      <c r="G217" s="418" t="s">
        <v>224</v>
      </c>
      <c r="H217" s="363">
        <v>188</v>
      </c>
      <c r="I217" s="372">
        <v>0</v>
      </c>
      <c r="J217" s="372">
        <v>0</v>
      </c>
      <c r="K217" s="372">
        <v>0</v>
      </c>
      <c r="L217" s="372">
        <v>0</v>
      </c>
    </row>
    <row r="218" spans="1:16" ht="13.5" hidden="1" customHeight="1">
      <c r="A218" s="376">
        <v>3</v>
      </c>
      <c r="B218" s="373">
        <v>1</v>
      </c>
      <c r="C218" s="376">
        <v>3</v>
      </c>
      <c r="D218" s="375">
        <v>2</v>
      </c>
      <c r="E218" s="375">
        <v>1</v>
      </c>
      <c r="F218" s="374">
        <v>6</v>
      </c>
      <c r="G218" s="418" t="s">
        <v>223</v>
      </c>
      <c r="H218" s="363">
        <v>189</v>
      </c>
      <c r="I218" s="372">
        <v>0</v>
      </c>
      <c r="J218" s="372">
        <v>0</v>
      </c>
      <c r="K218" s="372">
        <v>0</v>
      </c>
      <c r="L218" s="379">
        <v>0</v>
      </c>
    </row>
    <row r="219" spans="1:16" ht="27" hidden="1" customHeight="1">
      <c r="A219" s="393">
        <v>3</v>
      </c>
      <c r="B219" s="392">
        <v>1</v>
      </c>
      <c r="C219" s="392">
        <v>4</v>
      </c>
      <c r="D219" s="392"/>
      <c r="E219" s="392"/>
      <c r="F219" s="391"/>
      <c r="G219" s="418" t="s">
        <v>222</v>
      </c>
      <c r="H219" s="363">
        <v>190</v>
      </c>
      <c r="I219" s="390">
        <f t="shared" ref="I219:L221" si="22">I220</f>
        <v>0</v>
      </c>
      <c r="J219" s="389">
        <f t="shared" si="22"/>
        <v>0</v>
      </c>
      <c r="K219" s="388">
        <f t="shared" si="22"/>
        <v>0</v>
      </c>
      <c r="L219" s="388">
        <f t="shared" si="22"/>
        <v>0</v>
      </c>
    </row>
    <row r="220" spans="1:16" ht="27" hidden="1" customHeight="1">
      <c r="A220" s="383">
        <v>3</v>
      </c>
      <c r="B220" s="408">
        <v>1</v>
      </c>
      <c r="C220" s="408">
        <v>4</v>
      </c>
      <c r="D220" s="408">
        <v>1</v>
      </c>
      <c r="E220" s="408"/>
      <c r="F220" s="401"/>
      <c r="G220" s="418" t="s">
        <v>222</v>
      </c>
      <c r="H220" s="363">
        <v>191</v>
      </c>
      <c r="I220" s="400">
        <f t="shared" si="22"/>
        <v>0</v>
      </c>
      <c r="J220" s="421">
        <f t="shared" si="22"/>
        <v>0</v>
      </c>
      <c r="K220" s="398">
        <f t="shared" si="22"/>
        <v>0</v>
      </c>
      <c r="L220" s="398">
        <f t="shared" si="22"/>
        <v>0</v>
      </c>
    </row>
    <row r="221" spans="1:16" ht="27.75" hidden="1" customHeight="1">
      <c r="A221" s="376">
        <v>3</v>
      </c>
      <c r="B221" s="375">
        <v>1</v>
      </c>
      <c r="C221" s="375">
        <v>4</v>
      </c>
      <c r="D221" s="375">
        <v>1</v>
      </c>
      <c r="E221" s="375">
        <v>1</v>
      </c>
      <c r="F221" s="374"/>
      <c r="G221" s="418" t="s">
        <v>221</v>
      </c>
      <c r="H221" s="363">
        <v>192</v>
      </c>
      <c r="I221" s="380">
        <f t="shared" si="22"/>
        <v>0</v>
      </c>
      <c r="J221" s="386">
        <f t="shared" si="22"/>
        <v>0</v>
      </c>
      <c r="K221" s="385">
        <f t="shared" si="22"/>
        <v>0</v>
      </c>
      <c r="L221" s="385">
        <f t="shared" si="22"/>
        <v>0</v>
      </c>
    </row>
    <row r="222" spans="1:16" ht="27" hidden="1" customHeight="1">
      <c r="A222" s="377">
        <v>3</v>
      </c>
      <c r="B222" s="376">
        <v>1</v>
      </c>
      <c r="C222" s="375">
        <v>4</v>
      </c>
      <c r="D222" s="375">
        <v>1</v>
      </c>
      <c r="E222" s="375">
        <v>1</v>
      </c>
      <c r="F222" s="374">
        <v>1</v>
      </c>
      <c r="G222" s="418" t="s">
        <v>221</v>
      </c>
      <c r="H222" s="363">
        <v>193</v>
      </c>
      <c r="I222" s="372">
        <v>0</v>
      </c>
      <c r="J222" s="372">
        <v>0</v>
      </c>
      <c r="K222" s="372">
        <v>0</v>
      </c>
      <c r="L222" s="372">
        <v>0</v>
      </c>
    </row>
    <row r="223" spans="1:16" ht="26.25" hidden="1" customHeight="1">
      <c r="A223" s="377">
        <v>3</v>
      </c>
      <c r="B223" s="375">
        <v>1</v>
      </c>
      <c r="C223" s="375">
        <v>5</v>
      </c>
      <c r="D223" s="375"/>
      <c r="E223" s="375"/>
      <c r="F223" s="374"/>
      <c r="G223" s="373" t="s">
        <v>220</v>
      </c>
      <c r="H223" s="363">
        <v>194</v>
      </c>
      <c r="I223" s="380">
        <f t="shared" ref="I223:L224" si="23">I224</f>
        <v>0</v>
      </c>
      <c r="J223" s="380">
        <f t="shared" si="23"/>
        <v>0</v>
      </c>
      <c r="K223" s="380">
        <f t="shared" si="23"/>
        <v>0</v>
      </c>
      <c r="L223" s="380">
        <f t="shared" si="23"/>
        <v>0</v>
      </c>
    </row>
    <row r="224" spans="1:16" ht="30" hidden="1" customHeight="1">
      <c r="A224" s="377">
        <v>3</v>
      </c>
      <c r="B224" s="375">
        <v>1</v>
      </c>
      <c r="C224" s="375">
        <v>5</v>
      </c>
      <c r="D224" s="375">
        <v>1</v>
      </c>
      <c r="E224" s="375"/>
      <c r="F224" s="374"/>
      <c r="G224" s="373" t="s">
        <v>220</v>
      </c>
      <c r="H224" s="363">
        <v>195</v>
      </c>
      <c r="I224" s="380">
        <f t="shared" si="23"/>
        <v>0</v>
      </c>
      <c r="J224" s="380">
        <f t="shared" si="23"/>
        <v>0</v>
      </c>
      <c r="K224" s="380">
        <f t="shared" si="23"/>
        <v>0</v>
      </c>
      <c r="L224" s="380">
        <f t="shared" si="23"/>
        <v>0</v>
      </c>
    </row>
    <row r="225" spans="1:12" ht="27" hidden="1" customHeight="1">
      <c r="A225" s="377">
        <v>3</v>
      </c>
      <c r="B225" s="375">
        <v>1</v>
      </c>
      <c r="C225" s="375">
        <v>5</v>
      </c>
      <c r="D225" s="375">
        <v>1</v>
      </c>
      <c r="E225" s="375">
        <v>1</v>
      </c>
      <c r="F225" s="374"/>
      <c r="G225" s="373" t="s">
        <v>220</v>
      </c>
      <c r="H225" s="363">
        <v>196</v>
      </c>
      <c r="I225" s="380">
        <f>SUM(I226:I228)</f>
        <v>0</v>
      </c>
      <c r="J225" s="380">
        <f>SUM(J226:J228)</f>
        <v>0</v>
      </c>
      <c r="K225" s="380">
        <f>SUM(K226:K228)</f>
        <v>0</v>
      </c>
      <c r="L225" s="380">
        <f>SUM(L226:L228)</f>
        <v>0</v>
      </c>
    </row>
    <row r="226" spans="1:12" ht="21" hidden="1" customHeight="1">
      <c r="A226" s="377">
        <v>3</v>
      </c>
      <c r="B226" s="375">
        <v>1</v>
      </c>
      <c r="C226" s="375">
        <v>5</v>
      </c>
      <c r="D226" s="375">
        <v>1</v>
      </c>
      <c r="E226" s="375">
        <v>1</v>
      </c>
      <c r="F226" s="374">
        <v>1</v>
      </c>
      <c r="G226" s="422" t="s">
        <v>219</v>
      </c>
      <c r="H226" s="363">
        <v>197</v>
      </c>
      <c r="I226" s="372">
        <v>0</v>
      </c>
      <c r="J226" s="372">
        <v>0</v>
      </c>
      <c r="K226" s="372">
        <v>0</v>
      </c>
      <c r="L226" s="372">
        <v>0</v>
      </c>
    </row>
    <row r="227" spans="1:12" ht="25.5" hidden="1" customHeight="1">
      <c r="A227" s="377">
        <v>3</v>
      </c>
      <c r="B227" s="375">
        <v>1</v>
      </c>
      <c r="C227" s="375">
        <v>5</v>
      </c>
      <c r="D227" s="375">
        <v>1</v>
      </c>
      <c r="E227" s="375">
        <v>1</v>
      </c>
      <c r="F227" s="374">
        <v>2</v>
      </c>
      <c r="G227" s="422" t="s">
        <v>218</v>
      </c>
      <c r="H227" s="363">
        <v>198</v>
      </c>
      <c r="I227" s="372">
        <v>0</v>
      </c>
      <c r="J227" s="372">
        <v>0</v>
      </c>
      <c r="K227" s="372">
        <v>0</v>
      </c>
      <c r="L227" s="372">
        <v>0</v>
      </c>
    </row>
    <row r="228" spans="1:12" ht="28.5" hidden="1" customHeight="1">
      <c r="A228" s="377">
        <v>3</v>
      </c>
      <c r="B228" s="375">
        <v>1</v>
      </c>
      <c r="C228" s="375">
        <v>5</v>
      </c>
      <c r="D228" s="375">
        <v>1</v>
      </c>
      <c r="E228" s="375">
        <v>1</v>
      </c>
      <c r="F228" s="374">
        <v>3</v>
      </c>
      <c r="G228" s="422" t="s">
        <v>217</v>
      </c>
      <c r="H228" s="363">
        <v>199</v>
      </c>
      <c r="I228" s="372">
        <v>0</v>
      </c>
      <c r="J228" s="372">
        <v>0</v>
      </c>
      <c r="K228" s="372">
        <v>0</v>
      </c>
      <c r="L228" s="372">
        <v>0</v>
      </c>
    </row>
    <row r="229" spans="1:12" s="348" customFormat="1" ht="41.25" hidden="1" customHeight="1">
      <c r="A229" s="414">
        <v>3</v>
      </c>
      <c r="B229" s="413">
        <v>2</v>
      </c>
      <c r="C229" s="413"/>
      <c r="D229" s="413"/>
      <c r="E229" s="413"/>
      <c r="F229" s="412"/>
      <c r="G229" s="411" t="s">
        <v>216</v>
      </c>
      <c r="H229" s="363">
        <v>200</v>
      </c>
      <c r="I229" s="380">
        <f>SUM(I230+I262)</f>
        <v>0</v>
      </c>
      <c r="J229" s="386">
        <f>SUM(J230+J262)</f>
        <v>0</v>
      </c>
      <c r="K229" s="385">
        <f>SUM(K230+K262)</f>
        <v>0</v>
      </c>
      <c r="L229" s="385">
        <f>SUM(L230+L262)</f>
        <v>0</v>
      </c>
    </row>
    <row r="230" spans="1:12" ht="26.25" hidden="1" customHeight="1">
      <c r="A230" s="383">
        <v>3</v>
      </c>
      <c r="B230" s="402">
        <v>2</v>
      </c>
      <c r="C230" s="408">
        <v>1</v>
      </c>
      <c r="D230" s="408"/>
      <c r="E230" s="408"/>
      <c r="F230" s="401"/>
      <c r="G230" s="397" t="s">
        <v>215</v>
      </c>
      <c r="H230" s="363">
        <v>201</v>
      </c>
      <c r="I230" s="400">
        <f>SUM(I231+I240+I244+I248+I252+I255+I258)</f>
        <v>0</v>
      </c>
      <c r="J230" s="421">
        <f>SUM(J231+J240+J244+J248+J252+J255+J258)</f>
        <v>0</v>
      </c>
      <c r="K230" s="398">
        <f>SUM(K231+K240+K244+K248+K252+K255+K258)</f>
        <v>0</v>
      </c>
      <c r="L230" s="398">
        <f>SUM(L231+L240+L244+L248+L252+L255+L258)</f>
        <v>0</v>
      </c>
    </row>
    <row r="231" spans="1:12" ht="15.75" hidden="1" customHeight="1">
      <c r="A231" s="376">
        <v>3</v>
      </c>
      <c r="B231" s="375">
        <v>2</v>
      </c>
      <c r="C231" s="375">
        <v>1</v>
      </c>
      <c r="D231" s="375">
        <v>1</v>
      </c>
      <c r="E231" s="375"/>
      <c r="F231" s="374"/>
      <c r="G231" s="373" t="s">
        <v>181</v>
      </c>
      <c r="H231" s="363">
        <v>202</v>
      </c>
      <c r="I231" s="400">
        <f>I232</f>
        <v>0</v>
      </c>
      <c r="J231" s="400">
        <f>J232</f>
        <v>0</v>
      </c>
      <c r="K231" s="400">
        <f>K232</f>
        <v>0</v>
      </c>
      <c r="L231" s="400">
        <f>L232</f>
        <v>0</v>
      </c>
    </row>
    <row r="232" spans="1:12" ht="12" hidden="1" customHeight="1">
      <c r="A232" s="376">
        <v>3</v>
      </c>
      <c r="B232" s="376">
        <v>2</v>
      </c>
      <c r="C232" s="375">
        <v>1</v>
      </c>
      <c r="D232" s="375">
        <v>1</v>
      </c>
      <c r="E232" s="375">
        <v>1</v>
      </c>
      <c r="F232" s="374"/>
      <c r="G232" s="373" t="s">
        <v>180</v>
      </c>
      <c r="H232" s="363">
        <v>203</v>
      </c>
      <c r="I232" s="380">
        <f>SUM(I233:I233)</f>
        <v>0</v>
      </c>
      <c r="J232" s="386">
        <f>SUM(J233:J233)</f>
        <v>0</v>
      </c>
      <c r="K232" s="385">
        <f>SUM(K233:K233)</f>
        <v>0</v>
      </c>
      <c r="L232" s="385">
        <f>SUM(L233:L233)</f>
        <v>0</v>
      </c>
    </row>
    <row r="233" spans="1:12" ht="14.25" hidden="1" customHeight="1">
      <c r="A233" s="383">
        <v>3</v>
      </c>
      <c r="B233" s="383">
        <v>2</v>
      </c>
      <c r="C233" s="408">
        <v>1</v>
      </c>
      <c r="D233" s="408">
        <v>1</v>
      </c>
      <c r="E233" s="408">
        <v>1</v>
      </c>
      <c r="F233" s="401">
        <v>1</v>
      </c>
      <c r="G233" s="397" t="s">
        <v>180</v>
      </c>
      <c r="H233" s="363">
        <v>204</v>
      </c>
      <c r="I233" s="372">
        <v>0</v>
      </c>
      <c r="J233" s="372">
        <v>0</v>
      </c>
      <c r="K233" s="372">
        <v>0</v>
      </c>
      <c r="L233" s="372">
        <v>0</v>
      </c>
    </row>
    <row r="234" spans="1:12" ht="14.25" hidden="1" customHeight="1">
      <c r="A234" s="383">
        <v>3</v>
      </c>
      <c r="B234" s="408">
        <v>2</v>
      </c>
      <c r="C234" s="408">
        <v>1</v>
      </c>
      <c r="D234" s="408">
        <v>1</v>
      </c>
      <c r="E234" s="408">
        <v>2</v>
      </c>
      <c r="F234" s="401"/>
      <c r="G234" s="397" t="s">
        <v>214</v>
      </c>
      <c r="H234" s="363">
        <v>205</v>
      </c>
      <c r="I234" s="380">
        <f>SUM(I235:I236)</f>
        <v>0</v>
      </c>
      <c r="J234" s="380">
        <f>SUM(J235:J236)</f>
        <v>0</v>
      </c>
      <c r="K234" s="380">
        <f>SUM(K235:K236)</f>
        <v>0</v>
      </c>
      <c r="L234" s="380">
        <f>SUM(L235:L236)</f>
        <v>0</v>
      </c>
    </row>
    <row r="235" spans="1:12" ht="14.25" hidden="1" customHeight="1">
      <c r="A235" s="383">
        <v>3</v>
      </c>
      <c r="B235" s="408">
        <v>2</v>
      </c>
      <c r="C235" s="408">
        <v>1</v>
      </c>
      <c r="D235" s="408">
        <v>1</v>
      </c>
      <c r="E235" s="408">
        <v>2</v>
      </c>
      <c r="F235" s="401">
        <v>1</v>
      </c>
      <c r="G235" s="397" t="s">
        <v>178</v>
      </c>
      <c r="H235" s="363">
        <v>206</v>
      </c>
      <c r="I235" s="372">
        <v>0</v>
      </c>
      <c r="J235" s="372">
        <v>0</v>
      </c>
      <c r="K235" s="372">
        <v>0</v>
      </c>
      <c r="L235" s="372">
        <v>0</v>
      </c>
    </row>
    <row r="236" spans="1:12" ht="14.25" hidden="1" customHeight="1">
      <c r="A236" s="383">
        <v>3</v>
      </c>
      <c r="B236" s="408">
        <v>2</v>
      </c>
      <c r="C236" s="408">
        <v>1</v>
      </c>
      <c r="D236" s="408">
        <v>1</v>
      </c>
      <c r="E236" s="408">
        <v>2</v>
      </c>
      <c r="F236" s="401">
        <v>2</v>
      </c>
      <c r="G236" s="397" t="s">
        <v>177</v>
      </c>
      <c r="H236" s="363">
        <v>207</v>
      </c>
      <c r="I236" s="372">
        <v>0</v>
      </c>
      <c r="J236" s="372">
        <v>0</v>
      </c>
      <c r="K236" s="372">
        <v>0</v>
      </c>
      <c r="L236" s="372">
        <v>0</v>
      </c>
    </row>
    <row r="237" spans="1:12" ht="14.25" hidden="1" customHeight="1">
      <c r="A237" s="383">
        <v>3</v>
      </c>
      <c r="B237" s="408">
        <v>2</v>
      </c>
      <c r="C237" s="408">
        <v>1</v>
      </c>
      <c r="D237" s="408">
        <v>1</v>
      </c>
      <c r="E237" s="408">
        <v>3</v>
      </c>
      <c r="F237" s="420"/>
      <c r="G237" s="397" t="s">
        <v>176</v>
      </c>
      <c r="H237" s="363">
        <v>208</v>
      </c>
      <c r="I237" s="380">
        <f>SUM(I238:I239)</f>
        <v>0</v>
      </c>
      <c r="J237" s="380">
        <f>SUM(J238:J239)</f>
        <v>0</v>
      </c>
      <c r="K237" s="380">
        <f>SUM(K238:K239)</f>
        <v>0</v>
      </c>
      <c r="L237" s="380">
        <f>SUM(L238:L239)</f>
        <v>0</v>
      </c>
    </row>
    <row r="238" spans="1:12" ht="14.25" hidden="1" customHeight="1">
      <c r="A238" s="383">
        <v>3</v>
      </c>
      <c r="B238" s="408">
        <v>2</v>
      </c>
      <c r="C238" s="408">
        <v>1</v>
      </c>
      <c r="D238" s="408">
        <v>1</v>
      </c>
      <c r="E238" s="408">
        <v>3</v>
      </c>
      <c r="F238" s="401">
        <v>1</v>
      </c>
      <c r="G238" s="397" t="s">
        <v>175</v>
      </c>
      <c r="H238" s="363">
        <v>209</v>
      </c>
      <c r="I238" s="372">
        <v>0</v>
      </c>
      <c r="J238" s="372">
        <v>0</v>
      </c>
      <c r="K238" s="372">
        <v>0</v>
      </c>
      <c r="L238" s="372">
        <v>0</v>
      </c>
    </row>
    <row r="239" spans="1:12" ht="14.25" hidden="1" customHeight="1">
      <c r="A239" s="383">
        <v>3</v>
      </c>
      <c r="B239" s="408">
        <v>2</v>
      </c>
      <c r="C239" s="408">
        <v>1</v>
      </c>
      <c r="D239" s="408">
        <v>1</v>
      </c>
      <c r="E239" s="408">
        <v>3</v>
      </c>
      <c r="F239" s="401">
        <v>2</v>
      </c>
      <c r="G239" s="397" t="s">
        <v>213</v>
      </c>
      <c r="H239" s="363">
        <v>210</v>
      </c>
      <c r="I239" s="372">
        <v>0</v>
      </c>
      <c r="J239" s="372">
        <v>0</v>
      </c>
      <c r="K239" s="372">
        <v>0</v>
      </c>
      <c r="L239" s="372">
        <v>0</v>
      </c>
    </row>
    <row r="240" spans="1:12" ht="27" hidden="1" customHeight="1">
      <c r="A240" s="376">
        <v>3</v>
      </c>
      <c r="B240" s="375">
        <v>2</v>
      </c>
      <c r="C240" s="375">
        <v>1</v>
      </c>
      <c r="D240" s="375">
        <v>2</v>
      </c>
      <c r="E240" s="375"/>
      <c r="F240" s="374"/>
      <c r="G240" s="373" t="s">
        <v>212</v>
      </c>
      <c r="H240" s="363">
        <v>211</v>
      </c>
      <c r="I240" s="380">
        <f>I241</f>
        <v>0</v>
      </c>
      <c r="J240" s="380">
        <f>J241</f>
        <v>0</v>
      </c>
      <c r="K240" s="380">
        <f>K241</f>
        <v>0</v>
      </c>
      <c r="L240" s="380">
        <f>L241</f>
        <v>0</v>
      </c>
    </row>
    <row r="241" spans="1:12" ht="14.25" hidden="1" customHeight="1">
      <c r="A241" s="376">
        <v>3</v>
      </c>
      <c r="B241" s="375">
        <v>2</v>
      </c>
      <c r="C241" s="375">
        <v>1</v>
      </c>
      <c r="D241" s="375">
        <v>2</v>
      </c>
      <c r="E241" s="375">
        <v>1</v>
      </c>
      <c r="F241" s="374"/>
      <c r="G241" s="373" t="s">
        <v>212</v>
      </c>
      <c r="H241" s="363">
        <v>212</v>
      </c>
      <c r="I241" s="380">
        <f>SUM(I242:I243)</f>
        <v>0</v>
      </c>
      <c r="J241" s="386">
        <f>SUM(J242:J243)</f>
        <v>0</v>
      </c>
      <c r="K241" s="385">
        <f>SUM(K242:K243)</f>
        <v>0</v>
      </c>
      <c r="L241" s="385">
        <f>SUM(L242:L243)</f>
        <v>0</v>
      </c>
    </row>
    <row r="242" spans="1:12" ht="27" hidden="1" customHeight="1">
      <c r="A242" s="383">
        <v>3</v>
      </c>
      <c r="B242" s="402">
        <v>2</v>
      </c>
      <c r="C242" s="408">
        <v>1</v>
      </c>
      <c r="D242" s="408">
        <v>2</v>
      </c>
      <c r="E242" s="408">
        <v>1</v>
      </c>
      <c r="F242" s="401">
        <v>1</v>
      </c>
      <c r="G242" s="397" t="s">
        <v>211</v>
      </c>
      <c r="H242" s="363">
        <v>213</v>
      </c>
      <c r="I242" s="372">
        <v>0</v>
      </c>
      <c r="J242" s="372">
        <v>0</v>
      </c>
      <c r="K242" s="372">
        <v>0</v>
      </c>
      <c r="L242" s="372">
        <v>0</v>
      </c>
    </row>
    <row r="243" spans="1:12" ht="25.5" hidden="1" customHeight="1">
      <c r="A243" s="376">
        <v>3</v>
      </c>
      <c r="B243" s="375">
        <v>2</v>
      </c>
      <c r="C243" s="375">
        <v>1</v>
      </c>
      <c r="D243" s="375">
        <v>2</v>
      </c>
      <c r="E243" s="375">
        <v>1</v>
      </c>
      <c r="F243" s="374">
        <v>2</v>
      </c>
      <c r="G243" s="373" t="s">
        <v>210</v>
      </c>
      <c r="H243" s="363">
        <v>214</v>
      </c>
      <c r="I243" s="372">
        <v>0</v>
      </c>
      <c r="J243" s="372">
        <v>0</v>
      </c>
      <c r="K243" s="372">
        <v>0</v>
      </c>
      <c r="L243" s="372">
        <v>0</v>
      </c>
    </row>
    <row r="244" spans="1:12" ht="26.25" hidden="1" customHeight="1">
      <c r="A244" s="393">
        <v>3</v>
      </c>
      <c r="B244" s="392">
        <v>2</v>
      </c>
      <c r="C244" s="392">
        <v>1</v>
      </c>
      <c r="D244" s="392">
        <v>3</v>
      </c>
      <c r="E244" s="392"/>
      <c r="F244" s="391"/>
      <c r="G244" s="418" t="s">
        <v>209</v>
      </c>
      <c r="H244" s="363">
        <v>215</v>
      </c>
      <c r="I244" s="390">
        <f>I245</f>
        <v>0</v>
      </c>
      <c r="J244" s="389">
        <f>J245</f>
        <v>0</v>
      </c>
      <c r="K244" s="388">
        <f>K245</f>
        <v>0</v>
      </c>
      <c r="L244" s="388">
        <f>L245</f>
        <v>0</v>
      </c>
    </row>
    <row r="245" spans="1:12" ht="29.25" hidden="1" customHeight="1">
      <c r="A245" s="376">
        <v>3</v>
      </c>
      <c r="B245" s="375">
        <v>2</v>
      </c>
      <c r="C245" s="375">
        <v>1</v>
      </c>
      <c r="D245" s="375">
        <v>3</v>
      </c>
      <c r="E245" s="375">
        <v>1</v>
      </c>
      <c r="F245" s="374"/>
      <c r="G245" s="418" t="s">
        <v>209</v>
      </c>
      <c r="H245" s="363">
        <v>216</v>
      </c>
      <c r="I245" s="380">
        <f>I246+I247</f>
        <v>0</v>
      </c>
      <c r="J245" s="380">
        <f>J246+J247</f>
        <v>0</v>
      </c>
      <c r="K245" s="380">
        <f>K246+K247</f>
        <v>0</v>
      </c>
      <c r="L245" s="380">
        <f>L246+L247</f>
        <v>0</v>
      </c>
    </row>
    <row r="246" spans="1:12" ht="30" hidden="1" customHeight="1">
      <c r="A246" s="376">
        <v>3</v>
      </c>
      <c r="B246" s="375">
        <v>2</v>
      </c>
      <c r="C246" s="375">
        <v>1</v>
      </c>
      <c r="D246" s="375">
        <v>3</v>
      </c>
      <c r="E246" s="375">
        <v>1</v>
      </c>
      <c r="F246" s="374">
        <v>1</v>
      </c>
      <c r="G246" s="373" t="s">
        <v>208</v>
      </c>
      <c r="H246" s="363">
        <v>217</v>
      </c>
      <c r="I246" s="372">
        <v>0</v>
      </c>
      <c r="J246" s="372">
        <v>0</v>
      </c>
      <c r="K246" s="372">
        <v>0</v>
      </c>
      <c r="L246" s="372">
        <v>0</v>
      </c>
    </row>
    <row r="247" spans="1:12" ht="27.75" hidden="1" customHeight="1">
      <c r="A247" s="376">
        <v>3</v>
      </c>
      <c r="B247" s="375">
        <v>2</v>
      </c>
      <c r="C247" s="375">
        <v>1</v>
      </c>
      <c r="D247" s="375">
        <v>3</v>
      </c>
      <c r="E247" s="375">
        <v>1</v>
      </c>
      <c r="F247" s="374">
        <v>2</v>
      </c>
      <c r="G247" s="373" t="s">
        <v>207</v>
      </c>
      <c r="H247" s="363">
        <v>218</v>
      </c>
      <c r="I247" s="379">
        <v>0</v>
      </c>
      <c r="J247" s="419">
        <v>0</v>
      </c>
      <c r="K247" s="379">
        <v>0</v>
      </c>
      <c r="L247" s="379">
        <v>0</v>
      </c>
    </row>
    <row r="248" spans="1:12" ht="12" hidden="1" customHeight="1">
      <c r="A248" s="376">
        <v>3</v>
      </c>
      <c r="B248" s="375">
        <v>2</v>
      </c>
      <c r="C248" s="375">
        <v>1</v>
      </c>
      <c r="D248" s="375">
        <v>4</v>
      </c>
      <c r="E248" s="375"/>
      <c r="F248" s="374"/>
      <c r="G248" s="373" t="s">
        <v>206</v>
      </c>
      <c r="H248" s="363">
        <v>219</v>
      </c>
      <c r="I248" s="380">
        <f>I249</f>
        <v>0</v>
      </c>
      <c r="J248" s="385">
        <f>J249</f>
        <v>0</v>
      </c>
      <c r="K248" s="380">
        <f>K249</f>
        <v>0</v>
      </c>
      <c r="L248" s="385">
        <f>L249</f>
        <v>0</v>
      </c>
    </row>
    <row r="249" spans="1:12" ht="14.25" hidden="1" customHeight="1">
      <c r="A249" s="393">
        <v>3</v>
      </c>
      <c r="B249" s="392">
        <v>2</v>
      </c>
      <c r="C249" s="392">
        <v>1</v>
      </c>
      <c r="D249" s="392">
        <v>4</v>
      </c>
      <c r="E249" s="392">
        <v>1</v>
      </c>
      <c r="F249" s="391"/>
      <c r="G249" s="418" t="s">
        <v>206</v>
      </c>
      <c r="H249" s="363">
        <v>220</v>
      </c>
      <c r="I249" s="390">
        <f>SUM(I250:I251)</f>
        <v>0</v>
      </c>
      <c r="J249" s="389">
        <f>SUM(J250:J251)</f>
        <v>0</v>
      </c>
      <c r="K249" s="388">
        <f>SUM(K250:K251)</f>
        <v>0</v>
      </c>
      <c r="L249" s="388">
        <f>SUM(L250:L251)</f>
        <v>0</v>
      </c>
    </row>
    <row r="250" spans="1:12" ht="25.5" hidden="1" customHeight="1">
      <c r="A250" s="376">
        <v>3</v>
      </c>
      <c r="B250" s="375">
        <v>2</v>
      </c>
      <c r="C250" s="375">
        <v>1</v>
      </c>
      <c r="D250" s="375">
        <v>4</v>
      </c>
      <c r="E250" s="375">
        <v>1</v>
      </c>
      <c r="F250" s="374">
        <v>1</v>
      </c>
      <c r="G250" s="373" t="s">
        <v>205</v>
      </c>
      <c r="H250" s="363">
        <v>221</v>
      </c>
      <c r="I250" s="372">
        <v>0</v>
      </c>
      <c r="J250" s="372">
        <v>0</v>
      </c>
      <c r="K250" s="372">
        <v>0</v>
      </c>
      <c r="L250" s="372">
        <v>0</v>
      </c>
    </row>
    <row r="251" spans="1:12" ht="18.75" hidden="1" customHeight="1">
      <c r="A251" s="376">
        <v>3</v>
      </c>
      <c r="B251" s="375">
        <v>2</v>
      </c>
      <c r="C251" s="375">
        <v>1</v>
      </c>
      <c r="D251" s="375">
        <v>4</v>
      </c>
      <c r="E251" s="375">
        <v>1</v>
      </c>
      <c r="F251" s="374">
        <v>2</v>
      </c>
      <c r="G251" s="373" t="s">
        <v>204</v>
      </c>
      <c r="H251" s="363">
        <v>222</v>
      </c>
      <c r="I251" s="372">
        <v>0</v>
      </c>
      <c r="J251" s="372">
        <v>0</v>
      </c>
      <c r="K251" s="372">
        <v>0</v>
      </c>
      <c r="L251" s="372">
        <v>0</v>
      </c>
    </row>
    <row r="252" spans="1:12" hidden="1">
      <c r="A252" s="376">
        <v>3</v>
      </c>
      <c r="B252" s="375">
        <v>2</v>
      </c>
      <c r="C252" s="375">
        <v>1</v>
      </c>
      <c r="D252" s="375">
        <v>5</v>
      </c>
      <c r="E252" s="375"/>
      <c r="F252" s="374"/>
      <c r="G252" s="373" t="s">
        <v>203</v>
      </c>
      <c r="H252" s="363">
        <v>223</v>
      </c>
      <c r="I252" s="380">
        <f t="shared" ref="I252:L253" si="24">I253</f>
        <v>0</v>
      </c>
      <c r="J252" s="386">
        <f t="shared" si="24"/>
        <v>0</v>
      </c>
      <c r="K252" s="385">
        <f t="shared" si="24"/>
        <v>0</v>
      </c>
      <c r="L252" s="385">
        <f t="shared" si="24"/>
        <v>0</v>
      </c>
    </row>
    <row r="253" spans="1:12" ht="16.5" hidden="1" customHeight="1">
      <c r="A253" s="376">
        <v>3</v>
      </c>
      <c r="B253" s="375">
        <v>2</v>
      </c>
      <c r="C253" s="375">
        <v>1</v>
      </c>
      <c r="D253" s="375">
        <v>5</v>
      </c>
      <c r="E253" s="375">
        <v>1</v>
      </c>
      <c r="F253" s="374"/>
      <c r="G253" s="373" t="s">
        <v>203</v>
      </c>
      <c r="H253" s="363">
        <v>224</v>
      </c>
      <c r="I253" s="385">
        <f t="shared" si="24"/>
        <v>0</v>
      </c>
      <c r="J253" s="386">
        <f t="shared" si="24"/>
        <v>0</v>
      </c>
      <c r="K253" s="385">
        <f t="shared" si="24"/>
        <v>0</v>
      </c>
      <c r="L253" s="385">
        <f t="shared" si="24"/>
        <v>0</v>
      </c>
    </row>
    <row r="254" spans="1:12" hidden="1">
      <c r="A254" s="402">
        <v>3</v>
      </c>
      <c r="B254" s="408">
        <v>2</v>
      </c>
      <c r="C254" s="408">
        <v>1</v>
      </c>
      <c r="D254" s="408">
        <v>5</v>
      </c>
      <c r="E254" s="408">
        <v>1</v>
      </c>
      <c r="F254" s="401">
        <v>1</v>
      </c>
      <c r="G254" s="373" t="s">
        <v>203</v>
      </c>
      <c r="H254" s="363">
        <v>225</v>
      </c>
      <c r="I254" s="379">
        <v>0</v>
      </c>
      <c r="J254" s="379">
        <v>0</v>
      </c>
      <c r="K254" s="379">
        <v>0</v>
      </c>
      <c r="L254" s="379">
        <v>0</v>
      </c>
    </row>
    <row r="255" spans="1:12" hidden="1">
      <c r="A255" s="376">
        <v>3</v>
      </c>
      <c r="B255" s="375">
        <v>2</v>
      </c>
      <c r="C255" s="375">
        <v>1</v>
      </c>
      <c r="D255" s="375">
        <v>6</v>
      </c>
      <c r="E255" s="375"/>
      <c r="F255" s="374"/>
      <c r="G255" s="373" t="s">
        <v>163</v>
      </c>
      <c r="H255" s="363">
        <v>226</v>
      </c>
      <c r="I255" s="380">
        <f t="shared" ref="I255:L256" si="25">I256</f>
        <v>0</v>
      </c>
      <c r="J255" s="386">
        <f t="shared" si="25"/>
        <v>0</v>
      </c>
      <c r="K255" s="385">
        <f t="shared" si="25"/>
        <v>0</v>
      </c>
      <c r="L255" s="385">
        <f t="shared" si="25"/>
        <v>0</v>
      </c>
    </row>
    <row r="256" spans="1:12" hidden="1">
      <c r="A256" s="376">
        <v>3</v>
      </c>
      <c r="B256" s="376">
        <v>2</v>
      </c>
      <c r="C256" s="375">
        <v>1</v>
      </c>
      <c r="D256" s="375">
        <v>6</v>
      </c>
      <c r="E256" s="375">
        <v>1</v>
      </c>
      <c r="F256" s="374"/>
      <c r="G256" s="373" t="s">
        <v>163</v>
      </c>
      <c r="H256" s="363">
        <v>227</v>
      </c>
      <c r="I256" s="380">
        <f t="shared" si="25"/>
        <v>0</v>
      </c>
      <c r="J256" s="386">
        <f t="shared" si="25"/>
        <v>0</v>
      </c>
      <c r="K256" s="385">
        <f t="shared" si="25"/>
        <v>0</v>
      </c>
      <c r="L256" s="385">
        <f t="shared" si="25"/>
        <v>0</v>
      </c>
    </row>
    <row r="257" spans="1:12" ht="15.75" hidden="1" customHeight="1">
      <c r="A257" s="393">
        <v>3</v>
      </c>
      <c r="B257" s="393">
        <v>2</v>
      </c>
      <c r="C257" s="375">
        <v>1</v>
      </c>
      <c r="D257" s="375">
        <v>6</v>
      </c>
      <c r="E257" s="375">
        <v>1</v>
      </c>
      <c r="F257" s="374">
        <v>1</v>
      </c>
      <c r="G257" s="373" t="s">
        <v>163</v>
      </c>
      <c r="H257" s="363">
        <v>228</v>
      </c>
      <c r="I257" s="379">
        <v>0</v>
      </c>
      <c r="J257" s="379">
        <v>0</v>
      </c>
      <c r="K257" s="379">
        <v>0</v>
      </c>
      <c r="L257" s="379">
        <v>0</v>
      </c>
    </row>
    <row r="258" spans="1:12" ht="13.5" hidden="1" customHeight="1">
      <c r="A258" s="376">
        <v>3</v>
      </c>
      <c r="B258" s="376">
        <v>2</v>
      </c>
      <c r="C258" s="375">
        <v>1</v>
      </c>
      <c r="D258" s="375">
        <v>7</v>
      </c>
      <c r="E258" s="375"/>
      <c r="F258" s="374"/>
      <c r="G258" s="373" t="s">
        <v>191</v>
      </c>
      <c r="H258" s="363">
        <v>229</v>
      </c>
      <c r="I258" s="380">
        <f>I259</f>
        <v>0</v>
      </c>
      <c r="J258" s="386">
        <f>J259</f>
        <v>0</v>
      </c>
      <c r="K258" s="385">
        <f>K259</f>
        <v>0</v>
      </c>
      <c r="L258" s="385">
        <f>L259</f>
        <v>0</v>
      </c>
    </row>
    <row r="259" spans="1:12" hidden="1">
      <c r="A259" s="376">
        <v>3</v>
      </c>
      <c r="B259" s="375">
        <v>2</v>
      </c>
      <c r="C259" s="375">
        <v>1</v>
      </c>
      <c r="D259" s="375">
        <v>7</v>
      </c>
      <c r="E259" s="375">
        <v>1</v>
      </c>
      <c r="F259" s="374"/>
      <c r="G259" s="373" t="s">
        <v>191</v>
      </c>
      <c r="H259" s="363">
        <v>230</v>
      </c>
      <c r="I259" s="380">
        <f>I260+I261</f>
        <v>0</v>
      </c>
      <c r="J259" s="380">
        <f>J260+J261</f>
        <v>0</v>
      </c>
      <c r="K259" s="380">
        <f>K260+K261</f>
        <v>0</v>
      </c>
      <c r="L259" s="380">
        <f>L260+L261</f>
        <v>0</v>
      </c>
    </row>
    <row r="260" spans="1:12" ht="27" hidden="1" customHeight="1">
      <c r="A260" s="376">
        <v>3</v>
      </c>
      <c r="B260" s="375">
        <v>2</v>
      </c>
      <c r="C260" s="375">
        <v>1</v>
      </c>
      <c r="D260" s="375">
        <v>7</v>
      </c>
      <c r="E260" s="375">
        <v>1</v>
      </c>
      <c r="F260" s="374">
        <v>1</v>
      </c>
      <c r="G260" s="373" t="s">
        <v>190</v>
      </c>
      <c r="H260" s="363">
        <v>231</v>
      </c>
      <c r="I260" s="409">
        <v>0</v>
      </c>
      <c r="J260" s="372">
        <v>0</v>
      </c>
      <c r="K260" s="372">
        <v>0</v>
      </c>
      <c r="L260" s="372">
        <v>0</v>
      </c>
    </row>
    <row r="261" spans="1:12" ht="24.75" hidden="1" customHeight="1">
      <c r="A261" s="376">
        <v>3</v>
      </c>
      <c r="B261" s="375">
        <v>2</v>
      </c>
      <c r="C261" s="375">
        <v>1</v>
      </c>
      <c r="D261" s="375">
        <v>7</v>
      </c>
      <c r="E261" s="375">
        <v>1</v>
      </c>
      <c r="F261" s="374">
        <v>2</v>
      </c>
      <c r="G261" s="373" t="s">
        <v>189</v>
      </c>
      <c r="H261" s="363">
        <v>232</v>
      </c>
      <c r="I261" s="372">
        <v>0</v>
      </c>
      <c r="J261" s="372">
        <v>0</v>
      </c>
      <c r="K261" s="372">
        <v>0</v>
      </c>
      <c r="L261" s="372">
        <v>0</v>
      </c>
    </row>
    <row r="262" spans="1:12" ht="38.25" hidden="1" customHeight="1">
      <c r="A262" s="376">
        <v>3</v>
      </c>
      <c r="B262" s="375">
        <v>2</v>
      </c>
      <c r="C262" s="375">
        <v>2</v>
      </c>
      <c r="D262" s="417"/>
      <c r="E262" s="417"/>
      <c r="F262" s="416"/>
      <c r="G262" s="373" t="s">
        <v>202</v>
      </c>
      <c r="H262" s="363">
        <v>233</v>
      </c>
      <c r="I262" s="380">
        <f>SUM(I263+I272+I276+I280+I284+I287+I290)</f>
        <v>0</v>
      </c>
      <c r="J262" s="386">
        <f>SUM(J263+J272+J276+J280+J284+J287+J290)</f>
        <v>0</v>
      </c>
      <c r="K262" s="385">
        <f>SUM(K263+K272+K276+K280+K284+K287+K290)</f>
        <v>0</v>
      </c>
      <c r="L262" s="385">
        <f>SUM(L263+L272+L276+L280+L284+L287+L290)</f>
        <v>0</v>
      </c>
    </row>
    <row r="263" spans="1:12" hidden="1">
      <c r="A263" s="376">
        <v>3</v>
      </c>
      <c r="B263" s="375">
        <v>2</v>
      </c>
      <c r="C263" s="375">
        <v>2</v>
      </c>
      <c r="D263" s="375">
        <v>1</v>
      </c>
      <c r="E263" s="375"/>
      <c r="F263" s="374"/>
      <c r="G263" s="373" t="s">
        <v>186</v>
      </c>
      <c r="H263" s="363">
        <v>234</v>
      </c>
      <c r="I263" s="380">
        <f>I264</f>
        <v>0</v>
      </c>
      <c r="J263" s="380">
        <f>J264</f>
        <v>0</v>
      </c>
      <c r="K263" s="380">
        <f>K264</f>
        <v>0</v>
      </c>
      <c r="L263" s="380">
        <f>L264</f>
        <v>0</v>
      </c>
    </row>
    <row r="264" spans="1:12" hidden="1">
      <c r="A264" s="377">
        <v>3</v>
      </c>
      <c r="B264" s="376">
        <v>2</v>
      </c>
      <c r="C264" s="375">
        <v>2</v>
      </c>
      <c r="D264" s="375">
        <v>1</v>
      </c>
      <c r="E264" s="375">
        <v>1</v>
      </c>
      <c r="F264" s="374"/>
      <c r="G264" s="373" t="s">
        <v>180</v>
      </c>
      <c r="H264" s="363">
        <v>235</v>
      </c>
      <c r="I264" s="380">
        <f>SUM(I265)</f>
        <v>0</v>
      </c>
      <c r="J264" s="380">
        <f>SUM(J265)</f>
        <v>0</v>
      </c>
      <c r="K264" s="380">
        <f>SUM(K265)</f>
        <v>0</v>
      </c>
      <c r="L264" s="380">
        <f>SUM(L265)</f>
        <v>0</v>
      </c>
    </row>
    <row r="265" spans="1:12" hidden="1">
      <c r="A265" s="377">
        <v>3</v>
      </c>
      <c r="B265" s="376">
        <v>2</v>
      </c>
      <c r="C265" s="375">
        <v>2</v>
      </c>
      <c r="D265" s="375">
        <v>1</v>
      </c>
      <c r="E265" s="375">
        <v>1</v>
      </c>
      <c r="F265" s="374">
        <v>1</v>
      </c>
      <c r="G265" s="373" t="s">
        <v>180</v>
      </c>
      <c r="H265" s="363">
        <v>236</v>
      </c>
      <c r="I265" s="372">
        <v>0</v>
      </c>
      <c r="J265" s="372">
        <v>0</v>
      </c>
      <c r="K265" s="372">
        <v>0</v>
      </c>
      <c r="L265" s="372">
        <v>0</v>
      </c>
    </row>
    <row r="266" spans="1:12" ht="15" hidden="1" customHeight="1">
      <c r="A266" s="377">
        <v>3</v>
      </c>
      <c r="B266" s="376">
        <v>2</v>
      </c>
      <c r="C266" s="375">
        <v>2</v>
      </c>
      <c r="D266" s="375">
        <v>1</v>
      </c>
      <c r="E266" s="375">
        <v>2</v>
      </c>
      <c r="F266" s="374"/>
      <c r="G266" s="373" t="s">
        <v>179</v>
      </c>
      <c r="H266" s="363">
        <v>237</v>
      </c>
      <c r="I266" s="380">
        <f>SUM(I267:I268)</f>
        <v>0</v>
      </c>
      <c r="J266" s="380">
        <f>SUM(J267:J268)</f>
        <v>0</v>
      </c>
      <c r="K266" s="380">
        <f>SUM(K267:K268)</f>
        <v>0</v>
      </c>
      <c r="L266" s="380">
        <f>SUM(L267:L268)</f>
        <v>0</v>
      </c>
    </row>
    <row r="267" spans="1:12" ht="15" hidden="1" customHeight="1">
      <c r="A267" s="377">
        <v>3</v>
      </c>
      <c r="B267" s="376">
        <v>2</v>
      </c>
      <c r="C267" s="375">
        <v>2</v>
      </c>
      <c r="D267" s="375">
        <v>1</v>
      </c>
      <c r="E267" s="375">
        <v>2</v>
      </c>
      <c r="F267" s="374">
        <v>1</v>
      </c>
      <c r="G267" s="373" t="s">
        <v>178</v>
      </c>
      <c r="H267" s="363">
        <v>238</v>
      </c>
      <c r="I267" s="372">
        <v>0</v>
      </c>
      <c r="J267" s="409">
        <v>0</v>
      </c>
      <c r="K267" s="372">
        <v>0</v>
      </c>
      <c r="L267" s="372">
        <v>0</v>
      </c>
    </row>
    <row r="268" spans="1:12" ht="15" hidden="1" customHeight="1">
      <c r="A268" s="377">
        <v>3</v>
      </c>
      <c r="B268" s="376">
        <v>2</v>
      </c>
      <c r="C268" s="375">
        <v>2</v>
      </c>
      <c r="D268" s="375">
        <v>1</v>
      </c>
      <c r="E268" s="375">
        <v>2</v>
      </c>
      <c r="F268" s="374">
        <v>2</v>
      </c>
      <c r="G268" s="373" t="s">
        <v>177</v>
      </c>
      <c r="H268" s="363">
        <v>239</v>
      </c>
      <c r="I268" s="372">
        <v>0</v>
      </c>
      <c r="J268" s="409">
        <v>0</v>
      </c>
      <c r="K268" s="372">
        <v>0</v>
      </c>
      <c r="L268" s="372">
        <v>0</v>
      </c>
    </row>
    <row r="269" spans="1:12" ht="15" hidden="1" customHeight="1">
      <c r="A269" s="377">
        <v>3</v>
      </c>
      <c r="B269" s="376">
        <v>2</v>
      </c>
      <c r="C269" s="375">
        <v>2</v>
      </c>
      <c r="D269" s="375">
        <v>1</v>
      </c>
      <c r="E269" s="375">
        <v>3</v>
      </c>
      <c r="F269" s="374"/>
      <c r="G269" s="373" t="s">
        <v>176</v>
      </c>
      <c r="H269" s="363">
        <v>240</v>
      </c>
      <c r="I269" s="380">
        <f>SUM(I270:I271)</f>
        <v>0</v>
      </c>
      <c r="J269" s="380">
        <f>SUM(J270:J271)</f>
        <v>0</v>
      </c>
      <c r="K269" s="380">
        <f>SUM(K270:K271)</f>
        <v>0</v>
      </c>
      <c r="L269" s="380">
        <f>SUM(L270:L271)</f>
        <v>0</v>
      </c>
    </row>
    <row r="270" spans="1:12" ht="15" hidden="1" customHeight="1">
      <c r="A270" s="377">
        <v>3</v>
      </c>
      <c r="B270" s="376">
        <v>2</v>
      </c>
      <c r="C270" s="375">
        <v>2</v>
      </c>
      <c r="D270" s="375">
        <v>1</v>
      </c>
      <c r="E270" s="375">
        <v>3</v>
      </c>
      <c r="F270" s="374">
        <v>1</v>
      </c>
      <c r="G270" s="373" t="s">
        <v>175</v>
      </c>
      <c r="H270" s="363">
        <v>241</v>
      </c>
      <c r="I270" s="372">
        <v>0</v>
      </c>
      <c r="J270" s="409">
        <v>0</v>
      </c>
      <c r="K270" s="372">
        <v>0</v>
      </c>
      <c r="L270" s="372">
        <v>0</v>
      </c>
    </row>
    <row r="271" spans="1:12" ht="15" hidden="1" customHeight="1">
      <c r="A271" s="377">
        <v>3</v>
      </c>
      <c r="B271" s="376">
        <v>2</v>
      </c>
      <c r="C271" s="375">
        <v>2</v>
      </c>
      <c r="D271" s="375">
        <v>1</v>
      </c>
      <c r="E271" s="375">
        <v>3</v>
      </c>
      <c r="F271" s="374">
        <v>2</v>
      </c>
      <c r="G271" s="373" t="s">
        <v>174</v>
      </c>
      <c r="H271" s="363">
        <v>242</v>
      </c>
      <c r="I271" s="372">
        <v>0</v>
      </c>
      <c r="J271" s="409">
        <v>0</v>
      </c>
      <c r="K271" s="372">
        <v>0</v>
      </c>
      <c r="L271" s="372">
        <v>0</v>
      </c>
    </row>
    <row r="272" spans="1:12" ht="25.5" hidden="1" customHeight="1">
      <c r="A272" s="377">
        <v>3</v>
      </c>
      <c r="B272" s="376">
        <v>2</v>
      </c>
      <c r="C272" s="375">
        <v>2</v>
      </c>
      <c r="D272" s="375">
        <v>2</v>
      </c>
      <c r="E272" s="375"/>
      <c r="F272" s="374"/>
      <c r="G272" s="373" t="s">
        <v>201</v>
      </c>
      <c r="H272" s="363">
        <v>243</v>
      </c>
      <c r="I272" s="380">
        <f>I273</f>
        <v>0</v>
      </c>
      <c r="J272" s="385">
        <f>J273</f>
        <v>0</v>
      </c>
      <c r="K272" s="380">
        <f>K273</f>
        <v>0</v>
      </c>
      <c r="L272" s="385">
        <f>L273</f>
        <v>0</v>
      </c>
    </row>
    <row r="273" spans="1:12" ht="20.25" hidden="1" customHeight="1">
      <c r="A273" s="376">
        <v>3</v>
      </c>
      <c r="B273" s="375">
        <v>2</v>
      </c>
      <c r="C273" s="392">
        <v>2</v>
      </c>
      <c r="D273" s="392">
        <v>2</v>
      </c>
      <c r="E273" s="392">
        <v>1</v>
      </c>
      <c r="F273" s="391"/>
      <c r="G273" s="373" t="s">
        <v>201</v>
      </c>
      <c r="H273" s="363">
        <v>244</v>
      </c>
      <c r="I273" s="390">
        <f>SUM(I274:I275)</f>
        <v>0</v>
      </c>
      <c r="J273" s="389">
        <f>SUM(J274:J275)</f>
        <v>0</v>
      </c>
      <c r="K273" s="388">
        <f>SUM(K274:K275)</f>
        <v>0</v>
      </c>
      <c r="L273" s="388">
        <f>SUM(L274:L275)</f>
        <v>0</v>
      </c>
    </row>
    <row r="274" spans="1:12" ht="25.5" hidden="1" customHeight="1">
      <c r="A274" s="376">
        <v>3</v>
      </c>
      <c r="B274" s="375">
        <v>2</v>
      </c>
      <c r="C274" s="375">
        <v>2</v>
      </c>
      <c r="D274" s="375">
        <v>2</v>
      </c>
      <c r="E274" s="375">
        <v>1</v>
      </c>
      <c r="F274" s="374">
        <v>1</v>
      </c>
      <c r="G274" s="373" t="s">
        <v>200</v>
      </c>
      <c r="H274" s="363">
        <v>245</v>
      </c>
      <c r="I274" s="372">
        <v>0</v>
      </c>
      <c r="J274" s="372">
        <v>0</v>
      </c>
      <c r="K274" s="372">
        <v>0</v>
      </c>
      <c r="L274" s="372">
        <v>0</v>
      </c>
    </row>
    <row r="275" spans="1:12" ht="25.5" hidden="1" customHeight="1">
      <c r="A275" s="376">
        <v>3</v>
      </c>
      <c r="B275" s="375">
        <v>2</v>
      </c>
      <c r="C275" s="375">
        <v>2</v>
      </c>
      <c r="D275" s="375">
        <v>2</v>
      </c>
      <c r="E275" s="375">
        <v>1</v>
      </c>
      <c r="F275" s="374">
        <v>2</v>
      </c>
      <c r="G275" s="377" t="s">
        <v>199</v>
      </c>
      <c r="H275" s="363">
        <v>246</v>
      </c>
      <c r="I275" s="372">
        <v>0</v>
      </c>
      <c r="J275" s="372">
        <v>0</v>
      </c>
      <c r="K275" s="372">
        <v>0</v>
      </c>
      <c r="L275" s="372">
        <v>0</v>
      </c>
    </row>
    <row r="276" spans="1:12" ht="25.5" hidden="1" customHeight="1">
      <c r="A276" s="376">
        <v>3</v>
      </c>
      <c r="B276" s="375">
        <v>2</v>
      </c>
      <c r="C276" s="375">
        <v>2</v>
      </c>
      <c r="D276" s="375">
        <v>3</v>
      </c>
      <c r="E276" s="375"/>
      <c r="F276" s="374"/>
      <c r="G276" s="373" t="s">
        <v>198</v>
      </c>
      <c r="H276" s="363">
        <v>247</v>
      </c>
      <c r="I276" s="380">
        <f>I277</f>
        <v>0</v>
      </c>
      <c r="J276" s="386">
        <f>J277</f>
        <v>0</v>
      </c>
      <c r="K276" s="385">
        <f>K277</f>
        <v>0</v>
      </c>
      <c r="L276" s="385">
        <f>L277</f>
        <v>0</v>
      </c>
    </row>
    <row r="277" spans="1:12" ht="30" hidden="1" customHeight="1">
      <c r="A277" s="393">
        <v>3</v>
      </c>
      <c r="B277" s="375">
        <v>2</v>
      </c>
      <c r="C277" s="375">
        <v>2</v>
      </c>
      <c r="D277" s="375">
        <v>3</v>
      </c>
      <c r="E277" s="375">
        <v>1</v>
      </c>
      <c r="F277" s="374"/>
      <c r="G277" s="373" t="s">
        <v>198</v>
      </c>
      <c r="H277" s="363">
        <v>248</v>
      </c>
      <c r="I277" s="380">
        <f>I278+I279</f>
        <v>0</v>
      </c>
      <c r="J277" s="380">
        <f>J278+J279</f>
        <v>0</v>
      </c>
      <c r="K277" s="380">
        <f>K278+K279</f>
        <v>0</v>
      </c>
      <c r="L277" s="380">
        <f>L278+L279</f>
        <v>0</v>
      </c>
    </row>
    <row r="278" spans="1:12" ht="31.5" hidden="1" customHeight="1">
      <c r="A278" s="393">
        <v>3</v>
      </c>
      <c r="B278" s="375">
        <v>2</v>
      </c>
      <c r="C278" s="375">
        <v>2</v>
      </c>
      <c r="D278" s="375">
        <v>3</v>
      </c>
      <c r="E278" s="375">
        <v>1</v>
      </c>
      <c r="F278" s="374">
        <v>1</v>
      </c>
      <c r="G278" s="373" t="s">
        <v>197</v>
      </c>
      <c r="H278" s="363">
        <v>249</v>
      </c>
      <c r="I278" s="372">
        <v>0</v>
      </c>
      <c r="J278" s="372">
        <v>0</v>
      </c>
      <c r="K278" s="372">
        <v>0</v>
      </c>
      <c r="L278" s="372">
        <v>0</v>
      </c>
    </row>
    <row r="279" spans="1:12" ht="25.5" hidden="1" customHeight="1">
      <c r="A279" s="393">
        <v>3</v>
      </c>
      <c r="B279" s="375">
        <v>2</v>
      </c>
      <c r="C279" s="375">
        <v>2</v>
      </c>
      <c r="D279" s="375">
        <v>3</v>
      </c>
      <c r="E279" s="375">
        <v>1</v>
      </c>
      <c r="F279" s="374">
        <v>2</v>
      </c>
      <c r="G279" s="373" t="s">
        <v>196</v>
      </c>
      <c r="H279" s="363">
        <v>250</v>
      </c>
      <c r="I279" s="372">
        <v>0</v>
      </c>
      <c r="J279" s="372">
        <v>0</v>
      </c>
      <c r="K279" s="372">
        <v>0</v>
      </c>
      <c r="L279" s="372">
        <v>0</v>
      </c>
    </row>
    <row r="280" spans="1:12" ht="22.5" hidden="1" customHeight="1">
      <c r="A280" s="376">
        <v>3</v>
      </c>
      <c r="B280" s="375">
        <v>2</v>
      </c>
      <c r="C280" s="375">
        <v>2</v>
      </c>
      <c r="D280" s="375">
        <v>4</v>
      </c>
      <c r="E280" s="375"/>
      <c r="F280" s="374"/>
      <c r="G280" s="373" t="s">
        <v>195</v>
      </c>
      <c r="H280" s="363">
        <v>251</v>
      </c>
      <c r="I280" s="380">
        <f>I281</f>
        <v>0</v>
      </c>
      <c r="J280" s="386">
        <f>J281</f>
        <v>0</v>
      </c>
      <c r="K280" s="385">
        <f>K281</f>
        <v>0</v>
      </c>
      <c r="L280" s="385">
        <f>L281</f>
        <v>0</v>
      </c>
    </row>
    <row r="281" spans="1:12" hidden="1">
      <c r="A281" s="376">
        <v>3</v>
      </c>
      <c r="B281" s="375">
        <v>2</v>
      </c>
      <c r="C281" s="375">
        <v>2</v>
      </c>
      <c r="D281" s="375">
        <v>4</v>
      </c>
      <c r="E281" s="375">
        <v>1</v>
      </c>
      <c r="F281" s="374"/>
      <c r="G281" s="373" t="s">
        <v>195</v>
      </c>
      <c r="H281" s="363">
        <v>252</v>
      </c>
      <c r="I281" s="380">
        <f>SUM(I282:I283)</f>
        <v>0</v>
      </c>
      <c r="J281" s="386">
        <f>SUM(J282:J283)</f>
        <v>0</v>
      </c>
      <c r="K281" s="385">
        <f>SUM(K282:K283)</f>
        <v>0</v>
      </c>
      <c r="L281" s="385">
        <f>SUM(L282:L283)</f>
        <v>0</v>
      </c>
    </row>
    <row r="282" spans="1:12" ht="30.75" hidden="1" customHeight="1">
      <c r="A282" s="376">
        <v>3</v>
      </c>
      <c r="B282" s="375">
        <v>2</v>
      </c>
      <c r="C282" s="375">
        <v>2</v>
      </c>
      <c r="D282" s="375">
        <v>4</v>
      </c>
      <c r="E282" s="375">
        <v>1</v>
      </c>
      <c r="F282" s="374">
        <v>1</v>
      </c>
      <c r="G282" s="373" t="s">
        <v>194</v>
      </c>
      <c r="H282" s="363">
        <v>253</v>
      </c>
      <c r="I282" s="372">
        <v>0</v>
      </c>
      <c r="J282" s="372">
        <v>0</v>
      </c>
      <c r="K282" s="372">
        <v>0</v>
      </c>
      <c r="L282" s="372">
        <v>0</v>
      </c>
    </row>
    <row r="283" spans="1:12" ht="27.75" hidden="1" customHeight="1">
      <c r="A283" s="393">
        <v>3</v>
      </c>
      <c r="B283" s="392">
        <v>2</v>
      </c>
      <c r="C283" s="392">
        <v>2</v>
      </c>
      <c r="D283" s="392">
        <v>4</v>
      </c>
      <c r="E283" s="392">
        <v>1</v>
      </c>
      <c r="F283" s="391">
        <v>2</v>
      </c>
      <c r="G283" s="377" t="s">
        <v>193</v>
      </c>
      <c r="H283" s="363">
        <v>254</v>
      </c>
      <c r="I283" s="372">
        <v>0</v>
      </c>
      <c r="J283" s="372">
        <v>0</v>
      </c>
      <c r="K283" s="372">
        <v>0</v>
      </c>
      <c r="L283" s="372">
        <v>0</v>
      </c>
    </row>
    <row r="284" spans="1:12" ht="14.25" hidden="1" customHeight="1">
      <c r="A284" s="376">
        <v>3</v>
      </c>
      <c r="B284" s="375">
        <v>2</v>
      </c>
      <c r="C284" s="375">
        <v>2</v>
      </c>
      <c r="D284" s="375">
        <v>5</v>
      </c>
      <c r="E284" s="375"/>
      <c r="F284" s="374"/>
      <c r="G284" s="373" t="s">
        <v>192</v>
      </c>
      <c r="H284" s="363">
        <v>255</v>
      </c>
      <c r="I284" s="380">
        <f t="shared" ref="I284:L285" si="26">I285</f>
        <v>0</v>
      </c>
      <c r="J284" s="386">
        <f t="shared" si="26"/>
        <v>0</v>
      </c>
      <c r="K284" s="385">
        <f t="shared" si="26"/>
        <v>0</v>
      </c>
      <c r="L284" s="385">
        <f t="shared" si="26"/>
        <v>0</v>
      </c>
    </row>
    <row r="285" spans="1:12" ht="15.75" hidden="1" customHeight="1">
      <c r="A285" s="376">
        <v>3</v>
      </c>
      <c r="B285" s="375">
        <v>2</v>
      </c>
      <c r="C285" s="375">
        <v>2</v>
      </c>
      <c r="D285" s="375">
        <v>5</v>
      </c>
      <c r="E285" s="375">
        <v>1</v>
      </c>
      <c r="F285" s="374"/>
      <c r="G285" s="373" t="s">
        <v>192</v>
      </c>
      <c r="H285" s="363">
        <v>256</v>
      </c>
      <c r="I285" s="380">
        <f t="shared" si="26"/>
        <v>0</v>
      </c>
      <c r="J285" s="386">
        <f t="shared" si="26"/>
        <v>0</v>
      </c>
      <c r="K285" s="385">
        <f t="shared" si="26"/>
        <v>0</v>
      </c>
      <c r="L285" s="385">
        <f t="shared" si="26"/>
        <v>0</v>
      </c>
    </row>
    <row r="286" spans="1:12" ht="15.75" hidden="1" customHeight="1">
      <c r="A286" s="376">
        <v>3</v>
      </c>
      <c r="B286" s="375">
        <v>2</v>
      </c>
      <c r="C286" s="375">
        <v>2</v>
      </c>
      <c r="D286" s="375">
        <v>5</v>
      </c>
      <c r="E286" s="375">
        <v>1</v>
      </c>
      <c r="F286" s="374">
        <v>1</v>
      </c>
      <c r="G286" s="373" t="s">
        <v>192</v>
      </c>
      <c r="H286" s="363">
        <v>257</v>
      </c>
      <c r="I286" s="372">
        <v>0</v>
      </c>
      <c r="J286" s="372">
        <v>0</v>
      </c>
      <c r="K286" s="372">
        <v>0</v>
      </c>
      <c r="L286" s="372">
        <v>0</v>
      </c>
    </row>
    <row r="287" spans="1:12" ht="14.25" hidden="1" customHeight="1">
      <c r="A287" s="376">
        <v>3</v>
      </c>
      <c r="B287" s="375">
        <v>2</v>
      </c>
      <c r="C287" s="375">
        <v>2</v>
      </c>
      <c r="D287" s="375">
        <v>6</v>
      </c>
      <c r="E287" s="375"/>
      <c r="F287" s="374"/>
      <c r="G287" s="373" t="s">
        <v>163</v>
      </c>
      <c r="H287" s="363">
        <v>258</v>
      </c>
      <c r="I287" s="380">
        <f t="shared" ref="I287:L288" si="27">I288</f>
        <v>0</v>
      </c>
      <c r="J287" s="406">
        <f t="shared" si="27"/>
        <v>0</v>
      </c>
      <c r="K287" s="385">
        <f t="shared" si="27"/>
        <v>0</v>
      </c>
      <c r="L287" s="385">
        <f t="shared" si="27"/>
        <v>0</v>
      </c>
    </row>
    <row r="288" spans="1:12" ht="15" hidden="1" customHeight="1">
      <c r="A288" s="376">
        <v>3</v>
      </c>
      <c r="B288" s="375">
        <v>2</v>
      </c>
      <c r="C288" s="375">
        <v>2</v>
      </c>
      <c r="D288" s="375">
        <v>6</v>
      </c>
      <c r="E288" s="375">
        <v>1</v>
      </c>
      <c r="F288" s="374"/>
      <c r="G288" s="373" t="s">
        <v>163</v>
      </c>
      <c r="H288" s="363">
        <v>259</v>
      </c>
      <c r="I288" s="380">
        <f t="shared" si="27"/>
        <v>0</v>
      </c>
      <c r="J288" s="406">
        <f t="shared" si="27"/>
        <v>0</v>
      </c>
      <c r="K288" s="385">
        <f t="shared" si="27"/>
        <v>0</v>
      </c>
      <c r="L288" s="385">
        <f t="shared" si="27"/>
        <v>0</v>
      </c>
    </row>
    <row r="289" spans="1:12" ht="15" hidden="1" customHeight="1">
      <c r="A289" s="376">
        <v>3</v>
      </c>
      <c r="B289" s="408">
        <v>2</v>
      </c>
      <c r="C289" s="408">
        <v>2</v>
      </c>
      <c r="D289" s="375">
        <v>6</v>
      </c>
      <c r="E289" s="408">
        <v>1</v>
      </c>
      <c r="F289" s="401">
        <v>1</v>
      </c>
      <c r="G289" s="397" t="s">
        <v>163</v>
      </c>
      <c r="H289" s="363">
        <v>260</v>
      </c>
      <c r="I289" s="372">
        <v>0</v>
      </c>
      <c r="J289" s="372">
        <v>0</v>
      </c>
      <c r="K289" s="372">
        <v>0</v>
      </c>
      <c r="L289" s="372">
        <v>0</v>
      </c>
    </row>
    <row r="290" spans="1:12" ht="14.25" hidden="1" customHeight="1">
      <c r="A290" s="377">
        <v>3</v>
      </c>
      <c r="B290" s="376">
        <v>2</v>
      </c>
      <c r="C290" s="375">
        <v>2</v>
      </c>
      <c r="D290" s="375">
        <v>7</v>
      </c>
      <c r="E290" s="375"/>
      <c r="F290" s="374"/>
      <c r="G290" s="373" t="s">
        <v>191</v>
      </c>
      <c r="H290" s="363">
        <v>261</v>
      </c>
      <c r="I290" s="380">
        <f>I291</f>
        <v>0</v>
      </c>
      <c r="J290" s="406">
        <f>J291</f>
        <v>0</v>
      </c>
      <c r="K290" s="385">
        <f>K291</f>
        <v>0</v>
      </c>
      <c r="L290" s="385">
        <f>L291</f>
        <v>0</v>
      </c>
    </row>
    <row r="291" spans="1:12" ht="15" hidden="1" customHeight="1">
      <c r="A291" s="377">
        <v>3</v>
      </c>
      <c r="B291" s="376">
        <v>2</v>
      </c>
      <c r="C291" s="375">
        <v>2</v>
      </c>
      <c r="D291" s="375">
        <v>7</v>
      </c>
      <c r="E291" s="375">
        <v>1</v>
      </c>
      <c r="F291" s="374"/>
      <c r="G291" s="373" t="s">
        <v>191</v>
      </c>
      <c r="H291" s="363">
        <v>262</v>
      </c>
      <c r="I291" s="380">
        <f>I292+I293</f>
        <v>0</v>
      </c>
      <c r="J291" s="380">
        <f>J292+J293</f>
        <v>0</v>
      </c>
      <c r="K291" s="380">
        <f>K292+K293</f>
        <v>0</v>
      </c>
      <c r="L291" s="380">
        <f>L292+L293</f>
        <v>0</v>
      </c>
    </row>
    <row r="292" spans="1:12" ht="27.75" hidden="1" customHeight="1">
      <c r="A292" s="377">
        <v>3</v>
      </c>
      <c r="B292" s="376">
        <v>2</v>
      </c>
      <c r="C292" s="376">
        <v>2</v>
      </c>
      <c r="D292" s="375">
        <v>7</v>
      </c>
      <c r="E292" s="375">
        <v>1</v>
      </c>
      <c r="F292" s="374">
        <v>1</v>
      </c>
      <c r="G292" s="373" t="s">
        <v>190</v>
      </c>
      <c r="H292" s="363">
        <v>263</v>
      </c>
      <c r="I292" s="372">
        <v>0</v>
      </c>
      <c r="J292" s="372">
        <v>0</v>
      </c>
      <c r="K292" s="372">
        <v>0</v>
      </c>
      <c r="L292" s="372">
        <v>0</v>
      </c>
    </row>
    <row r="293" spans="1:12" ht="25.5" hidden="1" customHeight="1">
      <c r="A293" s="377">
        <v>3</v>
      </c>
      <c r="B293" s="376">
        <v>2</v>
      </c>
      <c r="C293" s="376">
        <v>2</v>
      </c>
      <c r="D293" s="375">
        <v>7</v>
      </c>
      <c r="E293" s="375">
        <v>1</v>
      </c>
      <c r="F293" s="374">
        <v>2</v>
      </c>
      <c r="G293" s="373" t="s">
        <v>189</v>
      </c>
      <c r="H293" s="363">
        <v>264</v>
      </c>
      <c r="I293" s="372">
        <v>0</v>
      </c>
      <c r="J293" s="372">
        <v>0</v>
      </c>
      <c r="K293" s="372">
        <v>0</v>
      </c>
      <c r="L293" s="372">
        <v>0</v>
      </c>
    </row>
    <row r="294" spans="1:12" ht="30" hidden="1" customHeight="1">
      <c r="A294" s="415">
        <v>3</v>
      </c>
      <c r="B294" s="415">
        <v>3</v>
      </c>
      <c r="C294" s="414"/>
      <c r="D294" s="413"/>
      <c r="E294" s="413"/>
      <c r="F294" s="412"/>
      <c r="G294" s="411" t="s">
        <v>188</v>
      </c>
      <c r="H294" s="363">
        <v>265</v>
      </c>
      <c r="I294" s="380">
        <f>SUM(I295+I327)</f>
        <v>0</v>
      </c>
      <c r="J294" s="406">
        <f>SUM(J295+J327)</f>
        <v>0</v>
      </c>
      <c r="K294" s="385">
        <f>SUM(K295+K327)</f>
        <v>0</v>
      </c>
      <c r="L294" s="385">
        <f>SUM(L295+L327)</f>
        <v>0</v>
      </c>
    </row>
    <row r="295" spans="1:12" ht="40.5" hidden="1" customHeight="1">
      <c r="A295" s="377">
        <v>3</v>
      </c>
      <c r="B295" s="377">
        <v>3</v>
      </c>
      <c r="C295" s="376">
        <v>1</v>
      </c>
      <c r="D295" s="375"/>
      <c r="E295" s="375"/>
      <c r="F295" s="374"/>
      <c r="G295" s="373" t="s">
        <v>187</v>
      </c>
      <c r="H295" s="363">
        <v>266</v>
      </c>
      <c r="I295" s="380">
        <f>SUM(I296+I305+I309+I313+I317+I320+I323)</f>
        <v>0</v>
      </c>
      <c r="J295" s="406">
        <f>SUM(J296+J305+J309+J313+J317+J320+J323)</f>
        <v>0</v>
      </c>
      <c r="K295" s="385">
        <f>SUM(K296+K305+K309+K313+K317+K320+K323)</f>
        <v>0</v>
      </c>
      <c r="L295" s="385">
        <f>SUM(L296+L305+L309+L313+L317+L320+L323)</f>
        <v>0</v>
      </c>
    </row>
    <row r="296" spans="1:12" ht="15" hidden="1" customHeight="1">
      <c r="A296" s="377">
        <v>3</v>
      </c>
      <c r="B296" s="377">
        <v>3</v>
      </c>
      <c r="C296" s="376">
        <v>1</v>
      </c>
      <c r="D296" s="375">
        <v>1</v>
      </c>
      <c r="E296" s="375"/>
      <c r="F296" s="374"/>
      <c r="G296" s="373" t="s">
        <v>186</v>
      </c>
      <c r="H296" s="363">
        <v>267</v>
      </c>
      <c r="I296" s="380">
        <f>SUM(I297+I299+I302)</f>
        <v>0</v>
      </c>
      <c r="J296" s="380">
        <f>SUM(J297+J299+J302)</f>
        <v>0</v>
      </c>
      <c r="K296" s="380">
        <f>SUM(K297+K299+K302)</f>
        <v>0</v>
      </c>
      <c r="L296" s="380">
        <f>SUM(L297+L299+L302)</f>
        <v>0</v>
      </c>
    </row>
    <row r="297" spans="1:12" ht="12.75" hidden="1" customHeight="1">
      <c r="A297" s="377">
        <v>3</v>
      </c>
      <c r="B297" s="377">
        <v>3</v>
      </c>
      <c r="C297" s="376">
        <v>1</v>
      </c>
      <c r="D297" s="375">
        <v>1</v>
      </c>
      <c r="E297" s="375">
        <v>1</v>
      </c>
      <c r="F297" s="374"/>
      <c r="G297" s="373" t="s">
        <v>180</v>
      </c>
      <c r="H297" s="363">
        <v>268</v>
      </c>
      <c r="I297" s="380">
        <f>SUM(I298:I298)</f>
        <v>0</v>
      </c>
      <c r="J297" s="406">
        <f>SUM(J298:J298)</f>
        <v>0</v>
      </c>
      <c r="K297" s="385">
        <f>SUM(K298:K298)</f>
        <v>0</v>
      </c>
      <c r="L297" s="385">
        <f>SUM(L298:L298)</f>
        <v>0</v>
      </c>
    </row>
    <row r="298" spans="1:12" ht="15" hidden="1" customHeight="1">
      <c r="A298" s="377">
        <v>3</v>
      </c>
      <c r="B298" s="377">
        <v>3</v>
      </c>
      <c r="C298" s="376">
        <v>1</v>
      </c>
      <c r="D298" s="375">
        <v>1</v>
      </c>
      <c r="E298" s="375">
        <v>1</v>
      </c>
      <c r="F298" s="374">
        <v>1</v>
      </c>
      <c r="G298" s="373" t="s">
        <v>180</v>
      </c>
      <c r="H298" s="363">
        <v>269</v>
      </c>
      <c r="I298" s="372">
        <v>0</v>
      </c>
      <c r="J298" s="372">
        <v>0</v>
      </c>
      <c r="K298" s="372">
        <v>0</v>
      </c>
      <c r="L298" s="372">
        <v>0</v>
      </c>
    </row>
    <row r="299" spans="1:12" ht="14.25" hidden="1" customHeight="1">
      <c r="A299" s="377">
        <v>3</v>
      </c>
      <c r="B299" s="377">
        <v>3</v>
      </c>
      <c r="C299" s="376">
        <v>1</v>
      </c>
      <c r="D299" s="375">
        <v>1</v>
      </c>
      <c r="E299" s="375">
        <v>2</v>
      </c>
      <c r="F299" s="374"/>
      <c r="G299" s="373" t="s">
        <v>179</v>
      </c>
      <c r="H299" s="363">
        <v>270</v>
      </c>
      <c r="I299" s="380">
        <f>SUM(I300:I301)</f>
        <v>0</v>
      </c>
      <c r="J299" s="380">
        <f>SUM(J300:J301)</f>
        <v>0</v>
      </c>
      <c r="K299" s="380">
        <f>SUM(K300:K301)</f>
        <v>0</v>
      </c>
      <c r="L299" s="380">
        <f>SUM(L300:L301)</f>
        <v>0</v>
      </c>
    </row>
    <row r="300" spans="1:12" ht="14.25" hidden="1" customHeight="1">
      <c r="A300" s="377">
        <v>3</v>
      </c>
      <c r="B300" s="377">
        <v>3</v>
      </c>
      <c r="C300" s="376">
        <v>1</v>
      </c>
      <c r="D300" s="375">
        <v>1</v>
      </c>
      <c r="E300" s="375">
        <v>2</v>
      </c>
      <c r="F300" s="374">
        <v>1</v>
      </c>
      <c r="G300" s="373" t="s">
        <v>178</v>
      </c>
      <c r="H300" s="363">
        <v>271</v>
      </c>
      <c r="I300" s="372">
        <v>0</v>
      </c>
      <c r="J300" s="372">
        <v>0</v>
      </c>
      <c r="K300" s="372">
        <v>0</v>
      </c>
      <c r="L300" s="372">
        <v>0</v>
      </c>
    </row>
    <row r="301" spans="1:12" ht="14.25" hidden="1" customHeight="1">
      <c r="A301" s="377">
        <v>3</v>
      </c>
      <c r="B301" s="377">
        <v>3</v>
      </c>
      <c r="C301" s="376">
        <v>1</v>
      </c>
      <c r="D301" s="375">
        <v>1</v>
      </c>
      <c r="E301" s="375">
        <v>2</v>
      </c>
      <c r="F301" s="374">
        <v>2</v>
      </c>
      <c r="G301" s="373" t="s">
        <v>177</v>
      </c>
      <c r="H301" s="363">
        <v>272</v>
      </c>
      <c r="I301" s="372">
        <v>0</v>
      </c>
      <c r="J301" s="372">
        <v>0</v>
      </c>
      <c r="K301" s="372">
        <v>0</v>
      </c>
      <c r="L301" s="372">
        <v>0</v>
      </c>
    </row>
    <row r="302" spans="1:12" ht="14.25" hidden="1" customHeight="1">
      <c r="A302" s="377">
        <v>3</v>
      </c>
      <c r="B302" s="377">
        <v>3</v>
      </c>
      <c r="C302" s="376">
        <v>1</v>
      </c>
      <c r="D302" s="375">
        <v>1</v>
      </c>
      <c r="E302" s="375">
        <v>3</v>
      </c>
      <c r="F302" s="374"/>
      <c r="G302" s="373" t="s">
        <v>176</v>
      </c>
      <c r="H302" s="363">
        <v>273</v>
      </c>
      <c r="I302" s="380">
        <f>SUM(I303:I304)</f>
        <v>0</v>
      </c>
      <c r="J302" s="380">
        <f>SUM(J303:J304)</f>
        <v>0</v>
      </c>
      <c r="K302" s="380">
        <f>SUM(K303:K304)</f>
        <v>0</v>
      </c>
      <c r="L302" s="380">
        <f>SUM(L303:L304)</f>
        <v>0</v>
      </c>
    </row>
    <row r="303" spans="1:12" ht="14.25" hidden="1" customHeight="1">
      <c r="A303" s="377">
        <v>3</v>
      </c>
      <c r="B303" s="377">
        <v>3</v>
      </c>
      <c r="C303" s="376">
        <v>1</v>
      </c>
      <c r="D303" s="375">
        <v>1</v>
      </c>
      <c r="E303" s="375">
        <v>3</v>
      </c>
      <c r="F303" s="374">
        <v>1</v>
      </c>
      <c r="G303" s="373" t="s">
        <v>185</v>
      </c>
      <c r="H303" s="363">
        <v>274</v>
      </c>
      <c r="I303" s="372">
        <v>0</v>
      </c>
      <c r="J303" s="372">
        <v>0</v>
      </c>
      <c r="K303" s="372">
        <v>0</v>
      </c>
      <c r="L303" s="372">
        <v>0</v>
      </c>
    </row>
    <row r="304" spans="1:12" ht="14.25" hidden="1" customHeight="1">
      <c r="A304" s="377">
        <v>3</v>
      </c>
      <c r="B304" s="377">
        <v>3</v>
      </c>
      <c r="C304" s="376">
        <v>1</v>
      </c>
      <c r="D304" s="375">
        <v>1</v>
      </c>
      <c r="E304" s="375">
        <v>3</v>
      </c>
      <c r="F304" s="374">
        <v>2</v>
      </c>
      <c r="G304" s="373" t="s">
        <v>174</v>
      </c>
      <c r="H304" s="363">
        <v>275</v>
      </c>
      <c r="I304" s="372">
        <v>0</v>
      </c>
      <c r="J304" s="372">
        <v>0</v>
      </c>
      <c r="K304" s="372">
        <v>0</v>
      </c>
      <c r="L304" s="372">
        <v>0</v>
      </c>
    </row>
    <row r="305" spans="1:12" hidden="1">
      <c r="A305" s="394">
        <v>3</v>
      </c>
      <c r="B305" s="393">
        <v>3</v>
      </c>
      <c r="C305" s="376">
        <v>1</v>
      </c>
      <c r="D305" s="375">
        <v>2</v>
      </c>
      <c r="E305" s="375"/>
      <c r="F305" s="374"/>
      <c r="G305" s="373" t="s">
        <v>173</v>
      </c>
      <c r="H305" s="363">
        <v>276</v>
      </c>
      <c r="I305" s="380">
        <f>I306</f>
        <v>0</v>
      </c>
      <c r="J305" s="406">
        <f>J306</f>
        <v>0</v>
      </c>
      <c r="K305" s="385">
        <f>K306</f>
        <v>0</v>
      </c>
      <c r="L305" s="385">
        <f>L306</f>
        <v>0</v>
      </c>
    </row>
    <row r="306" spans="1:12" ht="15" hidden="1" customHeight="1">
      <c r="A306" s="394">
        <v>3</v>
      </c>
      <c r="B306" s="394">
        <v>3</v>
      </c>
      <c r="C306" s="393">
        <v>1</v>
      </c>
      <c r="D306" s="392">
        <v>2</v>
      </c>
      <c r="E306" s="392">
        <v>1</v>
      </c>
      <c r="F306" s="391"/>
      <c r="G306" s="373" t="s">
        <v>173</v>
      </c>
      <c r="H306" s="363">
        <v>277</v>
      </c>
      <c r="I306" s="390">
        <f>SUM(I307:I308)</f>
        <v>0</v>
      </c>
      <c r="J306" s="407">
        <f>SUM(J307:J308)</f>
        <v>0</v>
      </c>
      <c r="K306" s="388">
        <f>SUM(K307:K308)</f>
        <v>0</v>
      </c>
      <c r="L306" s="388">
        <f>SUM(L307:L308)</f>
        <v>0</v>
      </c>
    </row>
    <row r="307" spans="1:12" ht="15" hidden="1" customHeight="1">
      <c r="A307" s="377">
        <v>3</v>
      </c>
      <c r="B307" s="377">
        <v>3</v>
      </c>
      <c r="C307" s="376">
        <v>1</v>
      </c>
      <c r="D307" s="375">
        <v>2</v>
      </c>
      <c r="E307" s="375">
        <v>1</v>
      </c>
      <c r="F307" s="374">
        <v>1</v>
      </c>
      <c r="G307" s="373" t="s">
        <v>172</v>
      </c>
      <c r="H307" s="363">
        <v>278</v>
      </c>
      <c r="I307" s="372">
        <v>0</v>
      </c>
      <c r="J307" s="372">
        <v>0</v>
      </c>
      <c r="K307" s="372">
        <v>0</v>
      </c>
      <c r="L307" s="372">
        <v>0</v>
      </c>
    </row>
    <row r="308" spans="1:12" ht="12.75" hidden="1" customHeight="1">
      <c r="A308" s="384">
        <v>3</v>
      </c>
      <c r="B308" s="410">
        <v>3</v>
      </c>
      <c r="C308" s="402">
        <v>1</v>
      </c>
      <c r="D308" s="408">
        <v>2</v>
      </c>
      <c r="E308" s="408">
        <v>1</v>
      </c>
      <c r="F308" s="401">
        <v>2</v>
      </c>
      <c r="G308" s="397" t="s">
        <v>171</v>
      </c>
      <c r="H308" s="363">
        <v>279</v>
      </c>
      <c r="I308" s="372">
        <v>0</v>
      </c>
      <c r="J308" s="372">
        <v>0</v>
      </c>
      <c r="K308" s="372">
        <v>0</v>
      </c>
      <c r="L308" s="372">
        <v>0</v>
      </c>
    </row>
    <row r="309" spans="1:12" ht="15.75" hidden="1" customHeight="1">
      <c r="A309" s="376">
        <v>3</v>
      </c>
      <c r="B309" s="373">
        <v>3</v>
      </c>
      <c r="C309" s="376">
        <v>1</v>
      </c>
      <c r="D309" s="375">
        <v>3</v>
      </c>
      <c r="E309" s="375"/>
      <c r="F309" s="374"/>
      <c r="G309" s="373" t="s">
        <v>170</v>
      </c>
      <c r="H309" s="363">
        <v>280</v>
      </c>
      <c r="I309" s="380">
        <f>I310</f>
        <v>0</v>
      </c>
      <c r="J309" s="406">
        <f>J310</f>
        <v>0</v>
      </c>
      <c r="K309" s="385">
        <f>K310</f>
        <v>0</v>
      </c>
      <c r="L309" s="385">
        <f>L310</f>
        <v>0</v>
      </c>
    </row>
    <row r="310" spans="1:12" ht="15.75" hidden="1" customHeight="1">
      <c r="A310" s="376">
        <v>3</v>
      </c>
      <c r="B310" s="397">
        <v>3</v>
      </c>
      <c r="C310" s="402">
        <v>1</v>
      </c>
      <c r="D310" s="408">
        <v>3</v>
      </c>
      <c r="E310" s="408">
        <v>1</v>
      </c>
      <c r="F310" s="401"/>
      <c r="G310" s="373" t="s">
        <v>170</v>
      </c>
      <c r="H310" s="363">
        <v>281</v>
      </c>
      <c r="I310" s="385">
        <f>I311+I312</f>
        <v>0</v>
      </c>
      <c r="J310" s="385">
        <f>J311+J312</f>
        <v>0</v>
      </c>
      <c r="K310" s="385">
        <f>K311+K312</f>
        <v>0</v>
      </c>
      <c r="L310" s="385">
        <f>L311+L312</f>
        <v>0</v>
      </c>
    </row>
    <row r="311" spans="1:12" ht="27" hidden="1" customHeight="1">
      <c r="A311" s="376">
        <v>3</v>
      </c>
      <c r="B311" s="373">
        <v>3</v>
      </c>
      <c r="C311" s="376">
        <v>1</v>
      </c>
      <c r="D311" s="375">
        <v>3</v>
      </c>
      <c r="E311" s="375">
        <v>1</v>
      </c>
      <c r="F311" s="374">
        <v>1</v>
      </c>
      <c r="G311" s="373" t="s">
        <v>169</v>
      </c>
      <c r="H311" s="363">
        <v>282</v>
      </c>
      <c r="I311" s="379">
        <v>0</v>
      </c>
      <c r="J311" s="379">
        <v>0</v>
      </c>
      <c r="K311" s="379">
        <v>0</v>
      </c>
      <c r="L311" s="378">
        <v>0</v>
      </c>
    </row>
    <row r="312" spans="1:12" ht="26.25" hidden="1" customHeight="1">
      <c r="A312" s="376">
        <v>3</v>
      </c>
      <c r="B312" s="373">
        <v>3</v>
      </c>
      <c r="C312" s="376">
        <v>1</v>
      </c>
      <c r="D312" s="375">
        <v>3</v>
      </c>
      <c r="E312" s="375">
        <v>1</v>
      </c>
      <c r="F312" s="374">
        <v>2</v>
      </c>
      <c r="G312" s="373" t="s">
        <v>168</v>
      </c>
      <c r="H312" s="363">
        <v>283</v>
      </c>
      <c r="I312" s="372">
        <v>0</v>
      </c>
      <c r="J312" s="372">
        <v>0</v>
      </c>
      <c r="K312" s="372">
        <v>0</v>
      </c>
      <c r="L312" s="372">
        <v>0</v>
      </c>
    </row>
    <row r="313" spans="1:12" hidden="1">
      <c r="A313" s="376">
        <v>3</v>
      </c>
      <c r="B313" s="373">
        <v>3</v>
      </c>
      <c r="C313" s="376">
        <v>1</v>
      </c>
      <c r="D313" s="375">
        <v>4</v>
      </c>
      <c r="E313" s="375"/>
      <c r="F313" s="374"/>
      <c r="G313" s="373" t="s">
        <v>167</v>
      </c>
      <c r="H313" s="363">
        <v>284</v>
      </c>
      <c r="I313" s="380">
        <f>I314</f>
        <v>0</v>
      </c>
      <c r="J313" s="406">
        <f>J314</f>
        <v>0</v>
      </c>
      <c r="K313" s="385">
        <f>K314</f>
        <v>0</v>
      </c>
      <c r="L313" s="385">
        <f>L314</f>
        <v>0</v>
      </c>
    </row>
    <row r="314" spans="1:12" ht="15" hidden="1" customHeight="1">
      <c r="A314" s="377">
        <v>3</v>
      </c>
      <c r="B314" s="376">
        <v>3</v>
      </c>
      <c r="C314" s="375">
        <v>1</v>
      </c>
      <c r="D314" s="375">
        <v>4</v>
      </c>
      <c r="E314" s="375">
        <v>1</v>
      </c>
      <c r="F314" s="374"/>
      <c r="G314" s="373" t="s">
        <v>167</v>
      </c>
      <c r="H314" s="363">
        <v>285</v>
      </c>
      <c r="I314" s="380">
        <f>SUM(I315:I316)</f>
        <v>0</v>
      </c>
      <c r="J314" s="380">
        <f>SUM(J315:J316)</f>
        <v>0</v>
      </c>
      <c r="K314" s="380">
        <f>SUM(K315:K316)</f>
        <v>0</v>
      </c>
      <c r="L314" s="380">
        <f>SUM(L315:L316)</f>
        <v>0</v>
      </c>
    </row>
    <row r="315" spans="1:12" hidden="1">
      <c r="A315" s="377">
        <v>3</v>
      </c>
      <c r="B315" s="376">
        <v>3</v>
      </c>
      <c r="C315" s="375">
        <v>1</v>
      </c>
      <c r="D315" s="375">
        <v>4</v>
      </c>
      <c r="E315" s="375">
        <v>1</v>
      </c>
      <c r="F315" s="374">
        <v>1</v>
      </c>
      <c r="G315" s="373" t="s">
        <v>166</v>
      </c>
      <c r="H315" s="363">
        <v>286</v>
      </c>
      <c r="I315" s="409">
        <v>0</v>
      </c>
      <c r="J315" s="372">
        <v>0</v>
      </c>
      <c r="K315" s="372">
        <v>0</v>
      </c>
      <c r="L315" s="409">
        <v>0</v>
      </c>
    </row>
    <row r="316" spans="1:12" ht="14.25" hidden="1" customHeight="1">
      <c r="A316" s="376">
        <v>3</v>
      </c>
      <c r="B316" s="375">
        <v>3</v>
      </c>
      <c r="C316" s="375">
        <v>1</v>
      </c>
      <c r="D316" s="375">
        <v>4</v>
      </c>
      <c r="E316" s="375">
        <v>1</v>
      </c>
      <c r="F316" s="374">
        <v>2</v>
      </c>
      <c r="G316" s="373" t="s">
        <v>184</v>
      </c>
      <c r="H316" s="363">
        <v>287</v>
      </c>
      <c r="I316" s="372">
        <v>0</v>
      </c>
      <c r="J316" s="379">
        <v>0</v>
      </c>
      <c r="K316" s="379">
        <v>0</v>
      </c>
      <c r="L316" s="378">
        <v>0</v>
      </c>
    </row>
    <row r="317" spans="1:12" ht="15.75" hidden="1" customHeight="1">
      <c r="A317" s="376">
        <v>3</v>
      </c>
      <c r="B317" s="375">
        <v>3</v>
      </c>
      <c r="C317" s="375">
        <v>1</v>
      </c>
      <c r="D317" s="375">
        <v>5</v>
      </c>
      <c r="E317" s="375"/>
      <c r="F317" s="374"/>
      <c r="G317" s="373" t="s">
        <v>164</v>
      </c>
      <c r="H317" s="363">
        <v>288</v>
      </c>
      <c r="I317" s="388">
        <f t="shared" ref="I317:L318" si="28">I318</f>
        <v>0</v>
      </c>
      <c r="J317" s="406">
        <f t="shared" si="28"/>
        <v>0</v>
      </c>
      <c r="K317" s="385">
        <f t="shared" si="28"/>
        <v>0</v>
      </c>
      <c r="L317" s="385">
        <f t="shared" si="28"/>
        <v>0</v>
      </c>
    </row>
    <row r="318" spans="1:12" ht="14.25" hidden="1" customHeight="1">
      <c r="A318" s="393">
        <v>3</v>
      </c>
      <c r="B318" s="408">
        <v>3</v>
      </c>
      <c r="C318" s="408">
        <v>1</v>
      </c>
      <c r="D318" s="408">
        <v>5</v>
      </c>
      <c r="E318" s="408">
        <v>1</v>
      </c>
      <c r="F318" s="401"/>
      <c r="G318" s="373" t="s">
        <v>164</v>
      </c>
      <c r="H318" s="363">
        <v>289</v>
      </c>
      <c r="I318" s="385">
        <f t="shared" si="28"/>
        <v>0</v>
      </c>
      <c r="J318" s="407">
        <f t="shared" si="28"/>
        <v>0</v>
      </c>
      <c r="K318" s="388">
        <f t="shared" si="28"/>
        <v>0</v>
      </c>
      <c r="L318" s="388">
        <f t="shared" si="28"/>
        <v>0</v>
      </c>
    </row>
    <row r="319" spans="1:12" ht="14.25" hidden="1" customHeight="1">
      <c r="A319" s="376">
        <v>3</v>
      </c>
      <c r="B319" s="375">
        <v>3</v>
      </c>
      <c r="C319" s="375">
        <v>1</v>
      </c>
      <c r="D319" s="375">
        <v>5</v>
      </c>
      <c r="E319" s="375">
        <v>1</v>
      </c>
      <c r="F319" s="374">
        <v>1</v>
      </c>
      <c r="G319" s="373" t="s">
        <v>183</v>
      </c>
      <c r="H319" s="363">
        <v>290</v>
      </c>
      <c r="I319" s="372">
        <v>0</v>
      </c>
      <c r="J319" s="379">
        <v>0</v>
      </c>
      <c r="K319" s="379">
        <v>0</v>
      </c>
      <c r="L319" s="378">
        <v>0</v>
      </c>
    </row>
    <row r="320" spans="1:12" ht="14.25" hidden="1" customHeight="1">
      <c r="A320" s="376">
        <v>3</v>
      </c>
      <c r="B320" s="375">
        <v>3</v>
      </c>
      <c r="C320" s="375">
        <v>1</v>
      </c>
      <c r="D320" s="375">
        <v>6</v>
      </c>
      <c r="E320" s="375"/>
      <c r="F320" s="374"/>
      <c r="G320" s="373" t="s">
        <v>163</v>
      </c>
      <c r="H320" s="363">
        <v>291</v>
      </c>
      <c r="I320" s="385">
        <f t="shared" ref="I320:L321" si="29">I321</f>
        <v>0</v>
      </c>
      <c r="J320" s="406">
        <f t="shared" si="29"/>
        <v>0</v>
      </c>
      <c r="K320" s="385">
        <f t="shared" si="29"/>
        <v>0</v>
      </c>
      <c r="L320" s="385">
        <f t="shared" si="29"/>
        <v>0</v>
      </c>
    </row>
    <row r="321" spans="1:16" ht="13.5" hidden="1" customHeight="1">
      <c r="A321" s="376">
        <v>3</v>
      </c>
      <c r="B321" s="375">
        <v>3</v>
      </c>
      <c r="C321" s="375">
        <v>1</v>
      </c>
      <c r="D321" s="375">
        <v>6</v>
      </c>
      <c r="E321" s="375">
        <v>1</v>
      </c>
      <c r="F321" s="374"/>
      <c r="G321" s="373" t="s">
        <v>163</v>
      </c>
      <c r="H321" s="363">
        <v>292</v>
      </c>
      <c r="I321" s="380">
        <f t="shared" si="29"/>
        <v>0</v>
      </c>
      <c r="J321" s="406">
        <f t="shared" si="29"/>
        <v>0</v>
      </c>
      <c r="K321" s="385">
        <f t="shared" si="29"/>
        <v>0</v>
      </c>
      <c r="L321" s="385">
        <f t="shared" si="29"/>
        <v>0</v>
      </c>
    </row>
    <row r="322" spans="1:16" ht="14.25" hidden="1" customHeight="1">
      <c r="A322" s="376">
        <v>3</v>
      </c>
      <c r="B322" s="375">
        <v>3</v>
      </c>
      <c r="C322" s="375">
        <v>1</v>
      </c>
      <c r="D322" s="375">
        <v>6</v>
      </c>
      <c r="E322" s="375">
        <v>1</v>
      </c>
      <c r="F322" s="374">
        <v>1</v>
      </c>
      <c r="G322" s="373" t="s">
        <v>163</v>
      </c>
      <c r="H322" s="363">
        <v>293</v>
      </c>
      <c r="I322" s="379">
        <v>0</v>
      </c>
      <c r="J322" s="379">
        <v>0</v>
      </c>
      <c r="K322" s="379">
        <v>0</v>
      </c>
      <c r="L322" s="378">
        <v>0</v>
      </c>
    </row>
    <row r="323" spans="1:16" ht="15" hidden="1" customHeight="1">
      <c r="A323" s="376">
        <v>3</v>
      </c>
      <c r="B323" s="375">
        <v>3</v>
      </c>
      <c r="C323" s="375">
        <v>1</v>
      </c>
      <c r="D323" s="375">
        <v>7</v>
      </c>
      <c r="E323" s="375"/>
      <c r="F323" s="374"/>
      <c r="G323" s="373" t="s">
        <v>162</v>
      </c>
      <c r="H323" s="363">
        <v>294</v>
      </c>
      <c r="I323" s="380">
        <f>I324</f>
        <v>0</v>
      </c>
      <c r="J323" s="406">
        <f>J324</f>
        <v>0</v>
      </c>
      <c r="K323" s="385">
        <f>K324</f>
        <v>0</v>
      </c>
      <c r="L323" s="385">
        <f>L324</f>
        <v>0</v>
      </c>
    </row>
    <row r="324" spans="1:16" ht="16.5" hidden="1" customHeight="1">
      <c r="A324" s="376">
        <v>3</v>
      </c>
      <c r="B324" s="375">
        <v>3</v>
      </c>
      <c r="C324" s="375">
        <v>1</v>
      </c>
      <c r="D324" s="375">
        <v>7</v>
      </c>
      <c r="E324" s="375">
        <v>1</v>
      </c>
      <c r="F324" s="374"/>
      <c r="G324" s="373" t="s">
        <v>162</v>
      </c>
      <c r="H324" s="363">
        <v>295</v>
      </c>
      <c r="I324" s="380">
        <f>I325+I326</f>
        <v>0</v>
      </c>
      <c r="J324" s="380">
        <f>J325+J326</f>
        <v>0</v>
      </c>
      <c r="K324" s="380">
        <f>K325+K326</f>
        <v>0</v>
      </c>
      <c r="L324" s="380">
        <f>L325+L326</f>
        <v>0</v>
      </c>
    </row>
    <row r="325" spans="1:16" ht="27" hidden="1" customHeight="1">
      <c r="A325" s="376">
        <v>3</v>
      </c>
      <c r="B325" s="375">
        <v>3</v>
      </c>
      <c r="C325" s="375">
        <v>1</v>
      </c>
      <c r="D325" s="375">
        <v>7</v>
      </c>
      <c r="E325" s="375">
        <v>1</v>
      </c>
      <c r="F325" s="374">
        <v>1</v>
      </c>
      <c r="G325" s="373" t="s">
        <v>161</v>
      </c>
      <c r="H325" s="363">
        <v>296</v>
      </c>
      <c r="I325" s="379">
        <v>0</v>
      </c>
      <c r="J325" s="379">
        <v>0</v>
      </c>
      <c r="K325" s="379">
        <v>0</v>
      </c>
      <c r="L325" s="378">
        <v>0</v>
      </c>
    </row>
    <row r="326" spans="1:16" ht="27.75" hidden="1" customHeight="1">
      <c r="A326" s="376">
        <v>3</v>
      </c>
      <c r="B326" s="375">
        <v>3</v>
      </c>
      <c r="C326" s="375">
        <v>1</v>
      </c>
      <c r="D326" s="375">
        <v>7</v>
      </c>
      <c r="E326" s="375">
        <v>1</v>
      </c>
      <c r="F326" s="374">
        <v>2</v>
      </c>
      <c r="G326" s="373" t="s">
        <v>160</v>
      </c>
      <c r="H326" s="363">
        <v>297</v>
      </c>
      <c r="I326" s="372">
        <v>0</v>
      </c>
      <c r="J326" s="372">
        <v>0</v>
      </c>
      <c r="K326" s="372">
        <v>0</v>
      </c>
      <c r="L326" s="372">
        <v>0</v>
      </c>
    </row>
    <row r="327" spans="1:16" ht="38.25" hidden="1" customHeight="1">
      <c r="A327" s="376">
        <v>3</v>
      </c>
      <c r="B327" s="375">
        <v>3</v>
      </c>
      <c r="C327" s="375">
        <v>2</v>
      </c>
      <c r="D327" s="375"/>
      <c r="E327" s="375"/>
      <c r="F327" s="374"/>
      <c r="G327" s="373" t="s">
        <v>182</v>
      </c>
      <c r="H327" s="363">
        <v>298</v>
      </c>
      <c r="I327" s="380">
        <f>SUM(I328+I337+I341+I345+I349+I352+I355)</f>
        <v>0</v>
      </c>
      <c r="J327" s="406">
        <f>SUM(J328+J337+J341+J345+J349+J352+J355)</f>
        <v>0</v>
      </c>
      <c r="K327" s="385">
        <f>SUM(K328+K337+K341+K345+K349+K352+K355)</f>
        <v>0</v>
      </c>
      <c r="L327" s="385">
        <f>SUM(L328+L337+L341+L345+L349+L352+L355)</f>
        <v>0</v>
      </c>
    </row>
    <row r="328" spans="1:16" ht="15" hidden="1" customHeight="1">
      <c r="A328" s="376">
        <v>3</v>
      </c>
      <c r="B328" s="375">
        <v>3</v>
      </c>
      <c r="C328" s="375">
        <v>2</v>
      </c>
      <c r="D328" s="375">
        <v>1</v>
      </c>
      <c r="E328" s="375"/>
      <c r="F328" s="374"/>
      <c r="G328" s="373" t="s">
        <v>181</v>
      </c>
      <c r="H328" s="363">
        <v>299</v>
      </c>
      <c r="I328" s="380">
        <f>I329</f>
        <v>0</v>
      </c>
      <c r="J328" s="406">
        <f>J329</f>
        <v>0</v>
      </c>
      <c r="K328" s="385">
        <f>K329</f>
        <v>0</v>
      </c>
      <c r="L328" s="385">
        <f>L329</f>
        <v>0</v>
      </c>
    </row>
    <row r="329" spans="1:16" hidden="1">
      <c r="A329" s="377">
        <v>3</v>
      </c>
      <c r="B329" s="376">
        <v>3</v>
      </c>
      <c r="C329" s="375">
        <v>2</v>
      </c>
      <c r="D329" s="373">
        <v>1</v>
      </c>
      <c r="E329" s="376">
        <v>1</v>
      </c>
      <c r="F329" s="374"/>
      <c r="G329" s="373" t="s">
        <v>181</v>
      </c>
      <c r="H329" s="363">
        <v>300</v>
      </c>
      <c r="I329" s="380">
        <f>SUM(I330:I330)</f>
        <v>0</v>
      </c>
      <c r="J329" s="380">
        <f>SUM(J330:J330)</f>
        <v>0</v>
      </c>
      <c r="K329" s="380">
        <f>SUM(K330:K330)</f>
        <v>0</v>
      </c>
      <c r="L329" s="380">
        <f>SUM(L330:L330)</f>
        <v>0</v>
      </c>
      <c r="M329" s="405"/>
      <c r="N329" s="405"/>
      <c r="O329" s="405"/>
      <c r="P329" s="405"/>
    </row>
    <row r="330" spans="1:16" ht="13.5" hidden="1" customHeight="1">
      <c r="A330" s="377">
        <v>3</v>
      </c>
      <c r="B330" s="376">
        <v>3</v>
      </c>
      <c r="C330" s="375">
        <v>2</v>
      </c>
      <c r="D330" s="373">
        <v>1</v>
      </c>
      <c r="E330" s="376">
        <v>1</v>
      </c>
      <c r="F330" s="374">
        <v>1</v>
      </c>
      <c r="G330" s="373" t="s">
        <v>180</v>
      </c>
      <c r="H330" s="363">
        <v>301</v>
      </c>
      <c r="I330" s="379">
        <v>0</v>
      </c>
      <c r="J330" s="379">
        <v>0</v>
      </c>
      <c r="K330" s="379">
        <v>0</v>
      </c>
      <c r="L330" s="378">
        <v>0</v>
      </c>
    </row>
    <row r="331" spans="1:16" hidden="1">
      <c r="A331" s="377">
        <v>3</v>
      </c>
      <c r="B331" s="376">
        <v>3</v>
      </c>
      <c r="C331" s="375">
        <v>2</v>
      </c>
      <c r="D331" s="373">
        <v>1</v>
      </c>
      <c r="E331" s="376">
        <v>2</v>
      </c>
      <c r="F331" s="374"/>
      <c r="G331" s="397" t="s">
        <v>179</v>
      </c>
      <c r="H331" s="363">
        <v>302</v>
      </c>
      <c r="I331" s="380">
        <f>SUM(I332:I333)</f>
        <v>0</v>
      </c>
      <c r="J331" s="380">
        <f>SUM(J332:J333)</f>
        <v>0</v>
      </c>
      <c r="K331" s="380">
        <f>SUM(K332:K333)</f>
        <v>0</v>
      </c>
      <c r="L331" s="380">
        <f>SUM(L332:L333)</f>
        <v>0</v>
      </c>
    </row>
    <row r="332" spans="1:16" hidden="1">
      <c r="A332" s="377">
        <v>3</v>
      </c>
      <c r="B332" s="376">
        <v>3</v>
      </c>
      <c r="C332" s="375">
        <v>2</v>
      </c>
      <c r="D332" s="373">
        <v>1</v>
      </c>
      <c r="E332" s="376">
        <v>2</v>
      </c>
      <c r="F332" s="374">
        <v>1</v>
      </c>
      <c r="G332" s="397" t="s">
        <v>178</v>
      </c>
      <c r="H332" s="363">
        <v>303</v>
      </c>
      <c r="I332" s="379">
        <v>0</v>
      </c>
      <c r="J332" s="379">
        <v>0</v>
      </c>
      <c r="K332" s="379">
        <v>0</v>
      </c>
      <c r="L332" s="378">
        <v>0</v>
      </c>
    </row>
    <row r="333" spans="1:16" hidden="1">
      <c r="A333" s="377">
        <v>3</v>
      </c>
      <c r="B333" s="376">
        <v>3</v>
      </c>
      <c r="C333" s="375">
        <v>2</v>
      </c>
      <c r="D333" s="373">
        <v>1</v>
      </c>
      <c r="E333" s="376">
        <v>2</v>
      </c>
      <c r="F333" s="374">
        <v>2</v>
      </c>
      <c r="G333" s="397" t="s">
        <v>177</v>
      </c>
      <c r="H333" s="363">
        <v>304</v>
      </c>
      <c r="I333" s="372">
        <v>0</v>
      </c>
      <c r="J333" s="372">
        <v>0</v>
      </c>
      <c r="K333" s="372">
        <v>0</v>
      </c>
      <c r="L333" s="372">
        <v>0</v>
      </c>
    </row>
    <row r="334" spans="1:16" hidden="1">
      <c r="A334" s="377">
        <v>3</v>
      </c>
      <c r="B334" s="376">
        <v>3</v>
      </c>
      <c r="C334" s="375">
        <v>2</v>
      </c>
      <c r="D334" s="373">
        <v>1</v>
      </c>
      <c r="E334" s="376">
        <v>3</v>
      </c>
      <c r="F334" s="374"/>
      <c r="G334" s="397" t="s">
        <v>176</v>
      </c>
      <c r="H334" s="363">
        <v>305</v>
      </c>
      <c r="I334" s="380">
        <f>SUM(I335:I336)</f>
        <v>0</v>
      </c>
      <c r="J334" s="380">
        <f>SUM(J335:J336)</f>
        <v>0</v>
      </c>
      <c r="K334" s="380">
        <f>SUM(K335:K336)</f>
        <v>0</v>
      </c>
      <c r="L334" s="380">
        <f>SUM(L335:L336)</f>
        <v>0</v>
      </c>
    </row>
    <row r="335" spans="1:16" hidden="1">
      <c r="A335" s="377">
        <v>3</v>
      </c>
      <c r="B335" s="376">
        <v>3</v>
      </c>
      <c r="C335" s="375">
        <v>2</v>
      </c>
      <c r="D335" s="373">
        <v>1</v>
      </c>
      <c r="E335" s="376">
        <v>3</v>
      </c>
      <c r="F335" s="374">
        <v>1</v>
      </c>
      <c r="G335" s="397" t="s">
        <v>175</v>
      </c>
      <c r="H335" s="363">
        <v>306</v>
      </c>
      <c r="I335" s="372">
        <v>0</v>
      </c>
      <c r="J335" s="372">
        <v>0</v>
      </c>
      <c r="K335" s="372">
        <v>0</v>
      </c>
      <c r="L335" s="372">
        <v>0</v>
      </c>
    </row>
    <row r="336" spans="1:16" hidden="1">
      <c r="A336" s="377">
        <v>3</v>
      </c>
      <c r="B336" s="376">
        <v>3</v>
      </c>
      <c r="C336" s="375">
        <v>2</v>
      </c>
      <c r="D336" s="373">
        <v>1</v>
      </c>
      <c r="E336" s="376">
        <v>3</v>
      </c>
      <c r="F336" s="374">
        <v>2</v>
      </c>
      <c r="G336" s="397" t="s">
        <v>174</v>
      </c>
      <c r="H336" s="363">
        <v>307</v>
      </c>
      <c r="I336" s="403">
        <v>0</v>
      </c>
      <c r="J336" s="404">
        <v>0</v>
      </c>
      <c r="K336" s="403">
        <v>0</v>
      </c>
      <c r="L336" s="403">
        <v>0</v>
      </c>
    </row>
    <row r="337" spans="1:12" hidden="1">
      <c r="A337" s="384">
        <v>3</v>
      </c>
      <c r="B337" s="384">
        <v>3</v>
      </c>
      <c r="C337" s="402">
        <v>2</v>
      </c>
      <c r="D337" s="397">
        <v>2</v>
      </c>
      <c r="E337" s="402"/>
      <c r="F337" s="401"/>
      <c r="G337" s="397" t="s">
        <v>173</v>
      </c>
      <c r="H337" s="363">
        <v>308</v>
      </c>
      <c r="I337" s="400">
        <f>I338</f>
        <v>0</v>
      </c>
      <c r="J337" s="399">
        <f>J338</f>
        <v>0</v>
      </c>
      <c r="K337" s="398">
        <f>K338</f>
        <v>0</v>
      </c>
      <c r="L337" s="398">
        <f>L338</f>
        <v>0</v>
      </c>
    </row>
    <row r="338" spans="1:12" hidden="1">
      <c r="A338" s="377">
        <v>3</v>
      </c>
      <c r="B338" s="377">
        <v>3</v>
      </c>
      <c r="C338" s="376">
        <v>2</v>
      </c>
      <c r="D338" s="373">
        <v>2</v>
      </c>
      <c r="E338" s="376">
        <v>1</v>
      </c>
      <c r="F338" s="374"/>
      <c r="G338" s="397" t="s">
        <v>173</v>
      </c>
      <c r="H338" s="363">
        <v>309</v>
      </c>
      <c r="I338" s="380">
        <f>SUM(I339:I340)</f>
        <v>0</v>
      </c>
      <c r="J338" s="386">
        <f>SUM(J339:J340)</f>
        <v>0</v>
      </c>
      <c r="K338" s="385">
        <f>SUM(K339:K340)</f>
        <v>0</v>
      </c>
      <c r="L338" s="385">
        <f>SUM(L339:L340)</f>
        <v>0</v>
      </c>
    </row>
    <row r="339" spans="1:12" hidden="1">
      <c r="A339" s="377">
        <v>3</v>
      </c>
      <c r="B339" s="377">
        <v>3</v>
      </c>
      <c r="C339" s="376">
        <v>2</v>
      </c>
      <c r="D339" s="373">
        <v>2</v>
      </c>
      <c r="E339" s="377">
        <v>1</v>
      </c>
      <c r="F339" s="395">
        <v>1</v>
      </c>
      <c r="G339" s="373" t="s">
        <v>172</v>
      </c>
      <c r="H339" s="363">
        <v>310</v>
      </c>
      <c r="I339" s="372">
        <v>0</v>
      </c>
      <c r="J339" s="372">
        <v>0</v>
      </c>
      <c r="K339" s="372">
        <v>0</v>
      </c>
      <c r="L339" s="372">
        <v>0</v>
      </c>
    </row>
    <row r="340" spans="1:12" hidden="1">
      <c r="A340" s="384">
        <v>3</v>
      </c>
      <c r="B340" s="384">
        <v>3</v>
      </c>
      <c r="C340" s="383">
        <v>2</v>
      </c>
      <c r="D340" s="382">
        <v>2</v>
      </c>
      <c r="E340" s="387">
        <v>1</v>
      </c>
      <c r="F340" s="396">
        <v>2</v>
      </c>
      <c r="G340" s="387" t="s">
        <v>171</v>
      </c>
      <c r="H340" s="363">
        <v>311</v>
      </c>
      <c r="I340" s="372">
        <v>0</v>
      </c>
      <c r="J340" s="372">
        <v>0</v>
      </c>
      <c r="K340" s="372">
        <v>0</v>
      </c>
      <c r="L340" s="372">
        <v>0</v>
      </c>
    </row>
    <row r="341" spans="1:12" ht="23.25" hidden="1" customHeight="1">
      <c r="A341" s="377">
        <v>3</v>
      </c>
      <c r="B341" s="377">
        <v>3</v>
      </c>
      <c r="C341" s="376">
        <v>2</v>
      </c>
      <c r="D341" s="375">
        <v>3</v>
      </c>
      <c r="E341" s="373"/>
      <c r="F341" s="395"/>
      <c r="G341" s="373" t="s">
        <v>170</v>
      </c>
      <c r="H341" s="363">
        <v>312</v>
      </c>
      <c r="I341" s="380">
        <f>I342</f>
        <v>0</v>
      </c>
      <c r="J341" s="386">
        <f>J342</f>
        <v>0</v>
      </c>
      <c r="K341" s="385">
        <f>K342</f>
        <v>0</v>
      </c>
      <c r="L341" s="385">
        <f>L342</f>
        <v>0</v>
      </c>
    </row>
    <row r="342" spans="1:12" ht="13.5" hidden="1" customHeight="1">
      <c r="A342" s="377">
        <v>3</v>
      </c>
      <c r="B342" s="377">
        <v>3</v>
      </c>
      <c r="C342" s="376">
        <v>2</v>
      </c>
      <c r="D342" s="375">
        <v>3</v>
      </c>
      <c r="E342" s="373">
        <v>1</v>
      </c>
      <c r="F342" s="395"/>
      <c r="G342" s="373" t="s">
        <v>170</v>
      </c>
      <c r="H342" s="363">
        <v>313</v>
      </c>
      <c r="I342" s="380">
        <f>I343+I344</f>
        <v>0</v>
      </c>
      <c r="J342" s="380">
        <f>J343+J344</f>
        <v>0</v>
      </c>
      <c r="K342" s="380">
        <f>K343+K344</f>
        <v>0</v>
      </c>
      <c r="L342" s="380">
        <f>L343+L344</f>
        <v>0</v>
      </c>
    </row>
    <row r="343" spans="1:12" ht="28.5" hidden="1" customHeight="1">
      <c r="A343" s="377">
        <v>3</v>
      </c>
      <c r="B343" s="377">
        <v>3</v>
      </c>
      <c r="C343" s="376">
        <v>2</v>
      </c>
      <c r="D343" s="375">
        <v>3</v>
      </c>
      <c r="E343" s="373">
        <v>1</v>
      </c>
      <c r="F343" s="395">
        <v>1</v>
      </c>
      <c r="G343" s="373" t="s">
        <v>169</v>
      </c>
      <c r="H343" s="363">
        <v>314</v>
      </c>
      <c r="I343" s="379">
        <v>0</v>
      </c>
      <c r="J343" s="379">
        <v>0</v>
      </c>
      <c r="K343" s="379">
        <v>0</v>
      </c>
      <c r="L343" s="378">
        <v>0</v>
      </c>
    </row>
    <row r="344" spans="1:12" ht="27.75" hidden="1" customHeight="1">
      <c r="A344" s="377">
        <v>3</v>
      </c>
      <c r="B344" s="377">
        <v>3</v>
      </c>
      <c r="C344" s="376">
        <v>2</v>
      </c>
      <c r="D344" s="375">
        <v>3</v>
      </c>
      <c r="E344" s="373">
        <v>1</v>
      </c>
      <c r="F344" s="395">
        <v>2</v>
      </c>
      <c r="G344" s="373" t="s">
        <v>168</v>
      </c>
      <c r="H344" s="363">
        <v>315</v>
      </c>
      <c r="I344" s="372">
        <v>0</v>
      </c>
      <c r="J344" s="372">
        <v>0</v>
      </c>
      <c r="K344" s="372">
        <v>0</v>
      </c>
      <c r="L344" s="372">
        <v>0</v>
      </c>
    </row>
    <row r="345" spans="1:12" hidden="1">
      <c r="A345" s="377">
        <v>3</v>
      </c>
      <c r="B345" s="377">
        <v>3</v>
      </c>
      <c r="C345" s="376">
        <v>2</v>
      </c>
      <c r="D345" s="375">
        <v>4</v>
      </c>
      <c r="E345" s="375"/>
      <c r="F345" s="374"/>
      <c r="G345" s="373" t="s">
        <v>167</v>
      </c>
      <c r="H345" s="363">
        <v>316</v>
      </c>
      <c r="I345" s="380">
        <f>I346</f>
        <v>0</v>
      </c>
      <c r="J345" s="386">
        <f>J346</f>
        <v>0</v>
      </c>
      <c r="K345" s="385">
        <f>K346</f>
        <v>0</v>
      </c>
      <c r="L345" s="385">
        <f>L346</f>
        <v>0</v>
      </c>
    </row>
    <row r="346" spans="1:12" hidden="1">
      <c r="A346" s="394">
        <v>3</v>
      </c>
      <c r="B346" s="394">
        <v>3</v>
      </c>
      <c r="C346" s="393">
        <v>2</v>
      </c>
      <c r="D346" s="392">
        <v>4</v>
      </c>
      <c r="E346" s="392">
        <v>1</v>
      </c>
      <c r="F346" s="391"/>
      <c r="G346" s="373" t="s">
        <v>167</v>
      </c>
      <c r="H346" s="363">
        <v>317</v>
      </c>
      <c r="I346" s="390">
        <f>SUM(I347:I348)</f>
        <v>0</v>
      </c>
      <c r="J346" s="389">
        <f>SUM(J347:J348)</f>
        <v>0</v>
      </c>
      <c r="K346" s="388">
        <f>SUM(K347:K348)</f>
        <v>0</v>
      </c>
      <c r="L346" s="388">
        <f>SUM(L347:L348)</f>
        <v>0</v>
      </c>
    </row>
    <row r="347" spans="1:12" ht="15.75" hidden="1" customHeight="1">
      <c r="A347" s="377">
        <v>3</v>
      </c>
      <c r="B347" s="377">
        <v>3</v>
      </c>
      <c r="C347" s="376">
        <v>2</v>
      </c>
      <c r="D347" s="375">
        <v>4</v>
      </c>
      <c r="E347" s="375">
        <v>1</v>
      </c>
      <c r="F347" s="374">
        <v>1</v>
      </c>
      <c r="G347" s="373" t="s">
        <v>166</v>
      </c>
      <c r="H347" s="363">
        <v>318</v>
      </c>
      <c r="I347" s="372">
        <v>0</v>
      </c>
      <c r="J347" s="372">
        <v>0</v>
      </c>
      <c r="K347" s="372">
        <v>0</v>
      </c>
      <c r="L347" s="372">
        <v>0</v>
      </c>
    </row>
    <row r="348" spans="1:12" hidden="1">
      <c r="A348" s="377">
        <v>3</v>
      </c>
      <c r="B348" s="377">
        <v>3</v>
      </c>
      <c r="C348" s="376">
        <v>2</v>
      </c>
      <c r="D348" s="375">
        <v>4</v>
      </c>
      <c r="E348" s="375">
        <v>1</v>
      </c>
      <c r="F348" s="374">
        <v>2</v>
      </c>
      <c r="G348" s="373" t="s">
        <v>165</v>
      </c>
      <c r="H348" s="363">
        <v>319</v>
      </c>
      <c r="I348" s="372">
        <v>0</v>
      </c>
      <c r="J348" s="372">
        <v>0</v>
      </c>
      <c r="K348" s="372">
        <v>0</v>
      </c>
      <c r="L348" s="372">
        <v>0</v>
      </c>
    </row>
    <row r="349" spans="1:12" hidden="1">
      <c r="A349" s="377">
        <v>3</v>
      </c>
      <c r="B349" s="377">
        <v>3</v>
      </c>
      <c r="C349" s="376">
        <v>2</v>
      </c>
      <c r="D349" s="375">
        <v>5</v>
      </c>
      <c r="E349" s="375"/>
      <c r="F349" s="374"/>
      <c r="G349" s="373" t="s">
        <v>164</v>
      </c>
      <c r="H349" s="363">
        <v>320</v>
      </c>
      <c r="I349" s="380">
        <f t="shared" ref="I349:L350" si="30">I350</f>
        <v>0</v>
      </c>
      <c r="J349" s="386">
        <f t="shared" si="30"/>
        <v>0</v>
      </c>
      <c r="K349" s="385">
        <f t="shared" si="30"/>
        <v>0</v>
      </c>
      <c r="L349" s="385">
        <f t="shared" si="30"/>
        <v>0</v>
      </c>
    </row>
    <row r="350" spans="1:12" hidden="1">
      <c r="A350" s="394">
        <v>3</v>
      </c>
      <c r="B350" s="394">
        <v>3</v>
      </c>
      <c r="C350" s="393">
        <v>2</v>
      </c>
      <c r="D350" s="392">
        <v>5</v>
      </c>
      <c r="E350" s="392">
        <v>1</v>
      </c>
      <c r="F350" s="391"/>
      <c r="G350" s="373" t="s">
        <v>164</v>
      </c>
      <c r="H350" s="363">
        <v>321</v>
      </c>
      <c r="I350" s="390">
        <f t="shared" si="30"/>
        <v>0</v>
      </c>
      <c r="J350" s="389">
        <f t="shared" si="30"/>
        <v>0</v>
      </c>
      <c r="K350" s="388">
        <f t="shared" si="30"/>
        <v>0</v>
      </c>
      <c r="L350" s="388">
        <f t="shared" si="30"/>
        <v>0</v>
      </c>
    </row>
    <row r="351" spans="1:12" hidden="1">
      <c r="A351" s="377">
        <v>3</v>
      </c>
      <c r="B351" s="377">
        <v>3</v>
      </c>
      <c r="C351" s="376">
        <v>2</v>
      </c>
      <c r="D351" s="375">
        <v>5</v>
      </c>
      <c r="E351" s="375">
        <v>1</v>
      </c>
      <c r="F351" s="374">
        <v>1</v>
      </c>
      <c r="G351" s="373" t="s">
        <v>164</v>
      </c>
      <c r="H351" s="363">
        <v>322</v>
      </c>
      <c r="I351" s="379">
        <v>0</v>
      </c>
      <c r="J351" s="379">
        <v>0</v>
      </c>
      <c r="K351" s="379">
        <v>0</v>
      </c>
      <c r="L351" s="378">
        <v>0</v>
      </c>
    </row>
    <row r="352" spans="1:12" ht="16.5" hidden="1" customHeight="1">
      <c r="A352" s="377">
        <v>3</v>
      </c>
      <c r="B352" s="377">
        <v>3</v>
      </c>
      <c r="C352" s="376">
        <v>2</v>
      </c>
      <c r="D352" s="375">
        <v>6</v>
      </c>
      <c r="E352" s="375"/>
      <c r="F352" s="374"/>
      <c r="G352" s="373" t="s">
        <v>163</v>
      </c>
      <c r="H352" s="363">
        <v>323</v>
      </c>
      <c r="I352" s="380">
        <f t="shared" ref="I352:L353" si="31">I353</f>
        <v>0</v>
      </c>
      <c r="J352" s="386">
        <f t="shared" si="31"/>
        <v>0</v>
      </c>
      <c r="K352" s="385">
        <f t="shared" si="31"/>
        <v>0</v>
      </c>
      <c r="L352" s="385">
        <f t="shared" si="31"/>
        <v>0</v>
      </c>
    </row>
    <row r="353" spans="1:12" ht="15" hidden="1" customHeight="1">
      <c r="A353" s="377">
        <v>3</v>
      </c>
      <c r="B353" s="377">
        <v>3</v>
      </c>
      <c r="C353" s="376">
        <v>2</v>
      </c>
      <c r="D353" s="375">
        <v>6</v>
      </c>
      <c r="E353" s="375">
        <v>1</v>
      </c>
      <c r="F353" s="374"/>
      <c r="G353" s="373" t="s">
        <v>163</v>
      </c>
      <c r="H353" s="363">
        <v>324</v>
      </c>
      <c r="I353" s="380">
        <f t="shared" si="31"/>
        <v>0</v>
      </c>
      <c r="J353" s="386">
        <f t="shared" si="31"/>
        <v>0</v>
      </c>
      <c r="K353" s="385">
        <f t="shared" si="31"/>
        <v>0</v>
      </c>
      <c r="L353" s="385">
        <f t="shared" si="31"/>
        <v>0</v>
      </c>
    </row>
    <row r="354" spans="1:12" ht="13.5" hidden="1" customHeight="1">
      <c r="A354" s="384">
        <v>3</v>
      </c>
      <c r="B354" s="384">
        <v>3</v>
      </c>
      <c r="C354" s="383">
        <v>2</v>
      </c>
      <c r="D354" s="382">
        <v>6</v>
      </c>
      <c r="E354" s="382">
        <v>1</v>
      </c>
      <c r="F354" s="381">
        <v>1</v>
      </c>
      <c r="G354" s="387" t="s">
        <v>163</v>
      </c>
      <c r="H354" s="363">
        <v>325</v>
      </c>
      <c r="I354" s="379">
        <v>0</v>
      </c>
      <c r="J354" s="379">
        <v>0</v>
      </c>
      <c r="K354" s="379">
        <v>0</v>
      </c>
      <c r="L354" s="378">
        <v>0</v>
      </c>
    </row>
    <row r="355" spans="1:12" ht="15" hidden="1" customHeight="1">
      <c r="A355" s="377">
        <v>3</v>
      </c>
      <c r="B355" s="377">
        <v>3</v>
      </c>
      <c r="C355" s="376">
        <v>2</v>
      </c>
      <c r="D355" s="375">
        <v>7</v>
      </c>
      <c r="E355" s="375"/>
      <c r="F355" s="374"/>
      <c r="G355" s="373" t="s">
        <v>162</v>
      </c>
      <c r="H355" s="363">
        <v>326</v>
      </c>
      <c r="I355" s="380">
        <f>I356</f>
        <v>0</v>
      </c>
      <c r="J355" s="386">
        <f>J356</f>
        <v>0</v>
      </c>
      <c r="K355" s="385">
        <f>K356</f>
        <v>0</v>
      </c>
      <c r="L355" s="385">
        <f>L356</f>
        <v>0</v>
      </c>
    </row>
    <row r="356" spans="1:12" ht="12.75" hidden="1" customHeight="1">
      <c r="A356" s="384">
        <v>3</v>
      </c>
      <c r="B356" s="384">
        <v>3</v>
      </c>
      <c r="C356" s="383">
        <v>2</v>
      </c>
      <c r="D356" s="382">
        <v>7</v>
      </c>
      <c r="E356" s="382">
        <v>1</v>
      </c>
      <c r="F356" s="381"/>
      <c r="G356" s="373" t="s">
        <v>162</v>
      </c>
      <c r="H356" s="363">
        <v>327</v>
      </c>
      <c r="I356" s="380">
        <f>SUM(I357:I358)</f>
        <v>0</v>
      </c>
      <c r="J356" s="380">
        <f>SUM(J357:J358)</f>
        <v>0</v>
      </c>
      <c r="K356" s="380">
        <f>SUM(K357:K358)</f>
        <v>0</v>
      </c>
      <c r="L356" s="380">
        <f>SUM(L357:L358)</f>
        <v>0</v>
      </c>
    </row>
    <row r="357" spans="1:12" ht="27" hidden="1" customHeight="1">
      <c r="A357" s="377">
        <v>3</v>
      </c>
      <c r="B357" s="377">
        <v>3</v>
      </c>
      <c r="C357" s="376">
        <v>2</v>
      </c>
      <c r="D357" s="375">
        <v>7</v>
      </c>
      <c r="E357" s="375">
        <v>1</v>
      </c>
      <c r="F357" s="374">
        <v>1</v>
      </c>
      <c r="G357" s="373" t="s">
        <v>161</v>
      </c>
      <c r="H357" s="363">
        <v>328</v>
      </c>
      <c r="I357" s="379">
        <v>0</v>
      </c>
      <c r="J357" s="379">
        <v>0</v>
      </c>
      <c r="K357" s="379">
        <v>0</v>
      </c>
      <c r="L357" s="378">
        <v>0</v>
      </c>
    </row>
    <row r="358" spans="1:12" ht="30" hidden="1" customHeight="1">
      <c r="A358" s="377">
        <v>3</v>
      </c>
      <c r="B358" s="377">
        <v>3</v>
      </c>
      <c r="C358" s="376">
        <v>2</v>
      </c>
      <c r="D358" s="375">
        <v>7</v>
      </c>
      <c r="E358" s="375">
        <v>1</v>
      </c>
      <c r="F358" s="374">
        <v>2</v>
      </c>
      <c r="G358" s="373" t="s">
        <v>160</v>
      </c>
      <c r="H358" s="363">
        <v>329</v>
      </c>
      <c r="I358" s="372">
        <v>0</v>
      </c>
      <c r="J358" s="372">
        <v>0</v>
      </c>
      <c r="K358" s="372">
        <v>0</v>
      </c>
      <c r="L358" s="372">
        <v>0</v>
      </c>
    </row>
    <row r="359" spans="1:12" ht="18.75" customHeight="1">
      <c r="A359" s="371"/>
      <c r="B359" s="371"/>
      <c r="C359" s="370"/>
      <c r="D359" s="369"/>
      <c r="E359" s="368"/>
      <c r="F359" s="367"/>
      <c r="G359" s="366" t="s">
        <v>159</v>
      </c>
      <c r="H359" s="363">
        <v>330</v>
      </c>
      <c r="I359" s="365">
        <f>SUM(I30+I176)</f>
        <v>154000</v>
      </c>
      <c r="J359" s="365">
        <f>SUM(J30+J176)</f>
        <v>67100</v>
      </c>
      <c r="K359" s="365">
        <f>SUM(K30+K176)</f>
        <v>63743.31</v>
      </c>
      <c r="L359" s="365">
        <f>SUM(L30+L176)</f>
        <v>63743.31</v>
      </c>
    </row>
    <row r="360" spans="1:12" ht="18.75" customHeight="1">
      <c r="G360" s="364"/>
      <c r="H360" s="363"/>
      <c r="I360" s="362"/>
      <c r="J360" s="361"/>
      <c r="K360" s="361"/>
      <c r="L360" s="361"/>
    </row>
    <row r="361" spans="1:12" ht="18.75" customHeight="1">
      <c r="D361" s="353"/>
      <c r="E361" s="353"/>
      <c r="F361" s="355"/>
      <c r="G361" s="353" t="s">
        <v>45</v>
      </c>
      <c r="H361" s="357"/>
      <c r="I361" s="360"/>
      <c r="J361" s="361"/>
      <c r="K361" s="353" t="s">
        <v>40</v>
      </c>
      <c r="L361" s="360"/>
    </row>
    <row r="362" spans="1:12" ht="18.75" customHeight="1">
      <c r="A362" s="359"/>
      <c r="B362" s="359"/>
      <c r="C362" s="359"/>
      <c r="D362" s="358" t="s">
        <v>158</v>
      </c>
      <c r="E362" s="347"/>
      <c r="F362" s="347"/>
      <c r="G362" s="357"/>
      <c r="H362" s="357"/>
      <c r="I362" s="356" t="s">
        <v>23</v>
      </c>
      <c r="K362" s="622" t="s">
        <v>25</v>
      </c>
      <c r="L362" s="622"/>
    </row>
    <row r="363" spans="1:12" ht="15.75" customHeight="1">
      <c r="I363" s="354"/>
      <c r="K363" s="354"/>
      <c r="L363" s="354"/>
    </row>
    <row r="364" spans="1:12" ht="15.75" customHeight="1">
      <c r="D364" s="353"/>
      <c r="E364" s="353"/>
      <c r="F364" s="355"/>
      <c r="G364" s="353" t="s">
        <v>43</v>
      </c>
      <c r="I364" s="354"/>
      <c r="K364" s="353" t="s">
        <v>41</v>
      </c>
      <c r="L364" s="352"/>
    </row>
    <row r="365" spans="1:12" ht="26.25" customHeight="1">
      <c r="D365" s="623" t="s">
        <v>157</v>
      </c>
      <c r="E365" s="624"/>
      <c r="F365" s="624"/>
      <c r="G365" s="624"/>
      <c r="H365" s="351"/>
      <c r="I365" s="350" t="s">
        <v>23</v>
      </c>
      <c r="K365" s="622" t="s">
        <v>25</v>
      </c>
      <c r="L365" s="622"/>
    </row>
  </sheetData>
  <sheetProtection formatCells="0" formatColumns="0" formatRows="0" insertColumns="0" insertRows="0" insertHyperlinks="0" deleteColumns="0" deleteRows="0" sort="0" autoFilter="0" pivotTables="0"/>
  <mergeCells count="22">
    <mergeCell ref="B13:L13"/>
    <mergeCell ref="G15:K15"/>
    <mergeCell ref="G16:K16"/>
    <mergeCell ref="E17:K17"/>
    <mergeCell ref="A7:L7"/>
    <mergeCell ref="G8:K8"/>
    <mergeCell ref="A9:L9"/>
    <mergeCell ref="G10:K10"/>
    <mergeCell ref="G11:K11"/>
    <mergeCell ref="D365:G365"/>
    <mergeCell ref="K365:L365"/>
    <mergeCell ref="A27:F28"/>
    <mergeCell ref="G27:G28"/>
    <mergeCell ref="H27:H28"/>
    <mergeCell ref="I27:J27"/>
    <mergeCell ref="K27:K28"/>
    <mergeCell ref="L27:L28"/>
    <mergeCell ref="A18:L18"/>
    <mergeCell ref="C22:I22"/>
    <mergeCell ref="A29:F29"/>
    <mergeCell ref="G25:H25"/>
    <mergeCell ref="K362:L362"/>
  </mergeCells>
  <pageMargins left="0.59055118110236227" right="0.39370078740157483" top="0.74803149606299213" bottom="0.74803149606299213" header="0.31496062992125984" footer="0.31496062992125984"/>
  <pageSetup paperSize="10000" scale="95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5"/>
  <sheetViews>
    <sheetView topLeftCell="A10" workbookViewId="0">
      <selection activeCell="G15" sqref="G15:K15"/>
    </sheetView>
  </sheetViews>
  <sheetFormatPr defaultRowHeight="15"/>
  <cols>
    <col min="1" max="4" width="2" style="201" customWidth="1"/>
    <col min="5" max="5" width="2.140625" style="201" customWidth="1"/>
    <col min="6" max="6" width="3.5703125" style="202" customWidth="1"/>
    <col min="7" max="7" width="34.28515625" style="201" customWidth="1"/>
    <col min="8" max="8" width="4.7109375" style="201" customWidth="1"/>
    <col min="9" max="9" width="9" style="201" customWidth="1"/>
    <col min="10" max="10" width="11.7109375" style="201" customWidth="1"/>
    <col min="11" max="11" width="12.42578125" style="201" customWidth="1"/>
    <col min="12" max="12" width="10.140625" style="201" customWidth="1"/>
    <col min="13" max="13" width="0.140625" style="201" hidden="1" customWidth="1"/>
    <col min="14" max="14" width="6.140625" style="201" hidden="1" customWidth="1"/>
    <col min="15" max="15" width="8.85546875" style="201" hidden="1" customWidth="1"/>
    <col min="16" max="16" width="9.140625" style="201" hidden="1" customWidth="1"/>
    <col min="17" max="17" width="11.28515625" style="201" customWidth="1"/>
    <col min="18" max="18" width="34.42578125" style="201" customWidth="1"/>
    <col min="19" max="19" width="9.140625" style="201"/>
    <col min="20" max="16384" width="9.140625" style="200"/>
  </cols>
  <sheetData>
    <row r="1" spans="1:36" ht="15" customHeight="1">
      <c r="G1" s="346"/>
      <c r="H1" s="343"/>
      <c r="I1" s="345"/>
      <c r="J1" s="329" t="s">
        <v>388</v>
      </c>
      <c r="K1" s="329"/>
      <c r="L1" s="329"/>
      <c r="M1" s="335"/>
      <c r="N1" s="329"/>
      <c r="O1" s="329"/>
      <c r="P1" s="329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</row>
    <row r="2" spans="1:36" ht="14.25" customHeight="1">
      <c r="H2" s="343"/>
      <c r="I2" s="200"/>
      <c r="J2" s="329" t="s">
        <v>387</v>
      </c>
      <c r="K2" s="329"/>
      <c r="L2" s="329"/>
      <c r="M2" s="335"/>
      <c r="N2" s="329"/>
      <c r="O2" s="329"/>
      <c r="P2" s="329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</row>
    <row r="3" spans="1:36" ht="13.5" customHeight="1">
      <c r="H3" s="330"/>
      <c r="I3" s="343"/>
      <c r="J3" s="329" t="s">
        <v>386</v>
      </c>
      <c r="K3" s="329"/>
      <c r="L3" s="329"/>
      <c r="M3" s="335"/>
      <c r="N3" s="329"/>
      <c r="O3" s="329"/>
      <c r="P3" s="329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</row>
    <row r="4" spans="1:36" ht="14.25" customHeight="1">
      <c r="G4" s="344" t="s">
        <v>385</v>
      </c>
      <c r="H4" s="343"/>
      <c r="I4" s="200"/>
      <c r="J4" s="329" t="s">
        <v>384</v>
      </c>
      <c r="K4" s="329"/>
      <c r="L4" s="329"/>
      <c r="M4" s="335"/>
      <c r="N4" s="342"/>
      <c r="O4" s="342"/>
      <c r="P4" s="329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</row>
    <row r="5" spans="1:36" ht="12" customHeight="1">
      <c r="H5" s="341"/>
      <c r="I5" s="200"/>
      <c r="J5" s="329" t="s">
        <v>383</v>
      </c>
      <c r="K5" s="329"/>
      <c r="L5" s="329"/>
      <c r="M5" s="335"/>
      <c r="N5" s="329"/>
      <c r="O5" s="329"/>
      <c r="P5" s="329"/>
      <c r="Q5" s="329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</row>
    <row r="6" spans="1:36" ht="25.5" customHeight="1">
      <c r="G6" s="340" t="s">
        <v>382</v>
      </c>
      <c r="H6" s="329"/>
      <c r="I6" s="329"/>
      <c r="J6" s="339"/>
      <c r="K6" s="339"/>
      <c r="L6" s="338"/>
      <c r="M6" s="335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</row>
    <row r="7" spans="1:36" ht="18.75" customHeight="1">
      <c r="A7" s="611" t="s">
        <v>381</v>
      </c>
      <c r="B7" s="612"/>
      <c r="C7" s="612"/>
      <c r="D7" s="612"/>
      <c r="E7" s="612"/>
      <c r="F7" s="612"/>
      <c r="G7" s="612"/>
      <c r="H7" s="612"/>
      <c r="I7" s="612"/>
      <c r="J7" s="612"/>
      <c r="K7" s="612"/>
      <c r="L7" s="612"/>
      <c r="M7" s="335"/>
      <c r="T7" s="201"/>
      <c r="U7" s="201"/>
      <c r="V7" s="201"/>
      <c r="W7" s="201"/>
      <c r="X7" s="201"/>
      <c r="Y7" s="201"/>
      <c r="Z7" s="201"/>
      <c r="AA7" s="201"/>
      <c r="AB7" s="201"/>
      <c r="AC7" s="201"/>
      <c r="AD7" s="201"/>
      <c r="AE7" s="201"/>
      <c r="AF7" s="201"/>
      <c r="AG7" s="201"/>
      <c r="AH7" s="201"/>
      <c r="AI7" s="201"/>
      <c r="AJ7" s="201"/>
    </row>
    <row r="8" spans="1:36" ht="14.25" customHeight="1">
      <c r="A8" s="337"/>
      <c r="B8" s="336"/>
      <c r="C8" s="336"/>
      <c r="D8" s="336"/>
      <c r="E8" s="336"/>
      <c r="F8" s="336"/>
      <c r="G8" s="613" t="s">
        <v>380</v>
      </c>
      <c r="H8" s="613"/>
      <c r="I8" s="613"/>
      <c r="J8" s="613"/>
      <c r="K8" s="613"/>
      <c r="L8" s="336"/>
      <c r="M8" s="335"/>
      <c r="T8" s="201"/>
      <c r="U8" s="201"/>
      <c r="V8" s="201"/>
      <c r="W8" s="201"/>
      <c r="X8" s="201"/>
      <c r="Y8" s="201"/>
      <c r="Z8" s="201"/>
      <c r="AA8" s="201"/>
      <c r="AB8" s="201"/>
      <c r="AC8" s="201"/>
      <c r="AD8" s="201"/>
      <c r="AE8" s="201"/>
      <c r="AF8" s="201"/>
      <c r="AG8" s="201"/>
      <c r="AH8" s="201"/>
      <c r="AI8" s="201"/>
      <c r="AJ8" s="201"/>
    </row>
    <row r="9" spans="1:36" ht="16.5" customHeight="1">
      <c r="A9" s="607" t="s">
        <v>379</v>
      </c>
      <c r="B9" s="607"/>
      <c r="C9" s="607"/>
      <c r="D9" s="607"/>
      <c r="E9" s="607"/>
      <c r="F9" s="607"/>
      <c r="G9" s="607"/>
      <c r="H9" s="607"/>
      <c r="I9" s="607"/>
      <c r="J9" s="607"/>
      <c r="K9" s="607"/>
      <c r="L9" s="607"/>
      <c r="M9" s="335"/>
      <c r="T9" s="201"/>
      <c r="U9" s="201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1"/>
      <c r="AI9" s="201"/>
      <c r="AJ9" s="201"/>
    </row>
    <row r="10" spans="1:36" ht="15.75" customHeight="1">
      <c r="G10" s="608" t="s">
        <v>378</v>
      </c>
      <c r="H10" s="608"/>
      <c r="I10" s="608"/>
      <c r="J10" s="608"/>
      <c r="K10" s="608"/>
      <c r="M10" s="335"/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  <c r="AI10" s="201"/>
      <c r="AJ10" s="201"/>
    </row>
    <row r="11" spans="1:36" ht="12" customHeight="1">
      <c r="G11" s="614" t="s">
        <v>377</v>
      </c>
      <c r="H11" s="614"/>
      <c r="I11" s="614"/>
      <c r="J11" s="614"/>
      <c r="K11" s="614"/>
      <c r="T11" s="201"/>
      <c r="U11" s="201"/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  <c r="AF11" s="201"/>
      <c r="AG11" s="201"/>
      <c r="AH11" s="201"/>
      <c r="AI11" s="201"/>
      <c r="AJ11" s="201"/>
    </row>
    <row r="12" spans="1:36" ht="9" customHeight="1"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201"/>
      <c r="AG12" s="201"/>
      <c r="AH12" s="201"/>
      <c r="AI12" s="201"/>
      <c r="AJ12" s="201"/>
    </row>
    <row r="13" spans="1:36" ht="12" customHeight="1">
      <c r="B13" s="607" t="s">
        <v>376</v>
      </c>
      <c r="C13" s="607"/>
      <c r="D13" s="607"/>
      <c r="E13" s="607"/>
      <c r="F13" s="607"/>
      <c r="G13" s="607"/>
      <c r="H13" s="607"/>
      <c r="I13" s="607"/>
      <c r="J13" s="607"/>
      <c r="K13" s="607"/>
      <c r="L13" s="607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1"/>
      <c r="AI13" s="201"/>
      <c r="AJ13" s="201"/>
    </row>
    <row r="14" spans="1:36" ht="12" customHeight="1"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01"/>
    </row>
    <row r="15" spans="1:36" ht="12.75" customHeight="1">
      <c r="G15" s="608" t="s">
        <v>503</v>
      </c>
      <c r="H15" s="608"/>
      <c r="I15" s="608"/>
      <c r="J15" s="608"/>
      <c r="K15" s="608"/>
    </row>
    <row r="16" spans="1:36" ht="11.25" customHeight="1">
      <c r="G16" s="609" t="s">
        <v>375</v>
      </c>
      <c r="H16" s="609"/>
      <c r="I16" s="609"/>
      <c r="J16" s="609"/>
      <c r="K16" s="609"/>
    </row>
    <row r="17" spans="1:17" ht="15" customHeight="1">
      <c r="B17" s="200"/>
      <c r="C17" s="200"/>
      <c r="D17" s="200"/>
      <c r="E17" s="610" t="s">
        <v>374</v>
      </c>
      <c r="F17" s="610"/>
      <c r="G17" s="610"/>
      <c r="H17" s="610"/>
      <c r="I17" s="610"/>
      <c r="J17" s="610"/>
      <c r="K17" s="610"/>
      <c r="L17" s="200"/>
    </row>
    <row r="18" spans="1:17" ht="12" customHeight="1">
      <c r="A18" s="583" t="s">
        <v>373</v>
      </c>
      <c r="B18" s="583"/>
      <c r="C18" s="583"/>
      <c r="D18" s="583"/>
      <c r="E18" s="583"/>
      <c r="F18" s="583"/>
      <c r="G18" s="583"/>
      <c r="H18" s="583"/>
      <c r="I18" s="583"/>
      <c r="J18" s="583"/>
      <c r="K18" s="583"/>
      <c r="L18" s="583"/>
      <c r="M18" s="316"/>
    </row>
    <row r="19" spans="1:17" ht="12" customHeight="1">
      <c r="F19" s="201"/>
      <c r="J19" s="334"/>
      <c r="K19" s="333"/>
      <c r="L19" s="332" t="s">
        <v>372</v>
      </c>
      <c r="M19" s="316"/>
    </row>
    <row r="20" spans="1:17" ht="11.25" customHeight="1">
      <c r="F20" s="201"/>
      <c r="J20" s="331" t="s">
        <v>371</v>
      </c>
      <c r="K20" s="330"/>
      <c r="L20" s="320"/>
      <c r="M20" s="316"/>
    </row>
    <row r="21" spans="1:17" ht="12" customHeight="1">
      <c r="E21" s="329"/>
      <c r="F21" s="325"/>
      <c r="I21" s="328"/>
      <c r="J21" s="328"/>
      <c r="K21" s="327" t="s">
        <v>370</v>
      </c>
      <c r="L21" s="320"/>
      <c r="M21" s="316"/>
    </row>
    <row r="22" spans="1:17" ht="12.75" customHeight="1">
      <c r="C22" s="584" t="s">
        <v>369</v>
      </c>
      <c r="D22" s="585"/>
      <c r="E22" s="585"/>
      <c r="F22" s="585"/>
      <c r="G22" s="585"/>
      <c r="H22" s="585"/>
      <c r="I22" s="585"/>
      <c r="K22" s="327" t="s">
        <v>368</v>
      </c>
      <c r="L22" s="326" t="s">
        <v>367</v>
      </c>
      <c r="M22" s="316"/>
    </row>
    <row r="23" spans="1:17" ht="12" customHeight="1">
      <c r="F23" s="201"/>
      <c r="G23" s="325" t="s">
        <v>366</v>
      </c>
      <c r="H23" s="206"/>
      <c r="J23" s="324" t="s">
        <v>365</v>
      </c>
      <c r="K23" s="323" t="s">
        <v>364</v>
      </c>
      <c r="L23" s="320"/>
      <c r="M23" s="316"/>
    </row>
    <row r="24" spans="1:17" ht="12.75" customHeight="1">
      <c r="F24" s="201"/>
      <c r="G24" s="322" t="s">
        <v>363</v>
      </c>
      <c r="H24" s="224" t="s">
        <v>362</v>
      </c>
      <c r="I24" s="223"/>
      <c r="J24" s="321"/>
      <c r="K24" s="320"/>
      <c r="L24" s="320"/>
      <c r="M24" s="316"/>
    </row>
    <row r="25" spans="1:17" ht="13.5" customHeight="1">
      <c r="F25" s="201"/>
      <c r="G25" s="589" t="s">
        <v>361</v>
      </c>
      <c r="H25" s="589"/>
      <c r="I25" s="319" t="s">
        <v>358</v>
      </c>
      <c r="J25" s="318" t="s">
        <v>360</v>
      </c>
      <c r="K25" s="317" t="s">
        <v>359</v>
      </c>
      <c r="L25" s="317" t="s">
        <v>358</v>
      </c>
      <c r="M25" s="316"/>
    </row>
    <row r="26" spans="1:17" ht="14.25" customHeight="1">
      <c r="A26" s="315"/>
      <c r="B26" s="315"/>
      <c r="C26" s="315"/>
      <c r="D26" s="315"/>
      <c r="E26" s="315"/>
      <c r="F26" s="314"/>
      <c r="G26" s="208" t="s">
        <v>357</v>
      </c>
      <c r="I26" s="208"/>
      <c r="J26" s="208"/>
      <c r="K26" s="313"/>
      <c r="L26" s="312" t="s">
        <v>356</v>
      </c>
      <c r="M26" s="311"/>
    </row>
    <row r="27" spans="1:17" ht="24" customHeight="1">
      <c r="A27" s="593" t="s">
        <v>114</v>
      </c>
      <c r="B27" s="594"/>
      <c r="C27" s="594"/>
      <c r="D27" s="594"/>
      <c r="E27" s="594"/>
      <c r="F27" s="594"/>
      <c r="G27" s="597" t="s">
        <v>113</v>
      </c>
      <c r="H27" s="599" t="s">
        <v>355</v>
      </c>
      <c r="I27" s="601" t="s">
        <v>354</v>
      </c>
      <c r="J27" s="602"/>
      <c r="K27" s="603" t="s">
        <v>353</v>
      </c>
      <c r="L27" s="605" t="s">
        <v>352</v>
      </c>
      <c r="M27" s="311"/>
    </row>
    <row r="28" spans="1:17" ht="46.5" customHeight="1">
      <c r="A28" s="595"/>
      <c r="B28" s="596"/>
      <c r="C28" s="596"/>
      <c r="D28" s="596"/>
      <c r="E28" s="596"/>
      <c r="F28" s="596"/>
      <c r="G28" s="598"/>
      <c r="H28" s="600"/>
      <c r="I28" s="310" t="s">
        <v>351</v>
      </c>
      <c r="J28" s="309" t="s">
        <v>350</v>
      </c>
      <c r="K28" s="604"/>
      <c r="L28" s="606"/>
    </row>
    <row r="29" spans="1:17" ht="11.25" customHeight="1">
      <c r="A29" s="586" t="s">
        <v>349</v>
      </c>
      <c r="B29" s="587"/>
      <c r="C29" s="587"/>
      <c r="D29" s="587"/>
      <c r="E29" s="587"/>
      <c r="F29" s="588"/>
      <c r="G29" s="308">
        <v>2</v>
      </c>
      <c r="H29" s="307">
        <v>3</v>
      </c>
      <c r="I29" s="306" t="s">
        <v>348</v>
      </c>
      <c r="J29" s="305" t="s">
        <v>347</v>
      </c>
      <c r="K29" s="304">
        <v>6</v>
      </c>
      <c r="L29" s="304">
        <v>7</v>
      </c>
    </row>
    <row r="30" spans="1:17" s="217" customFormat="1" ht="14.25" customHeight="1">
      <c r="A30" s="267">
        <v>2</v>
      </c>
      <c r="B30" s="267"/>
      <c r="C30" s="266"/>
      <c r="D30" s="264"/>
      <c r="E30" s="267"/>
      <c r="F30" s="265"/>
      <c r="G30" s="264" t="s">
        <v>346</v>
      </c>
      <c r="H30" s="216">
        <v>1</v>
      </c>
      <c r="I30" s="233">
        <f>SUM(I31+I42+I61+I82+I89+I109+I131+I150+I160)</f>
        <v>1000</v>
      </c>
      <c r="J30" s="233">
        <f>SUM(J31+J42+J61+J82+J89+J109+J131+J150+J160)</f>
        <v>700</v>
      </c>
      <c r="K30" s="238">
        <f>SUM(K31+K42+K61+K82+K89+K109+K131+K150+K160)</f>
        <v>611.11</v>
      </c>
      <c r="L30" s="233">
        <f>SUM(L31+L42+L61+L82+L89+L109+L131+L150+L160)</f>
        <v>611.11</v>
      </c>
    </row>
    <row r="31" spans="1:17" ht="16.5" customHeight="1">
      <c r="A31" s="267">
        <v>2</v>
      </c>
      <c r="B31" s="285">
        <v>1</v>
      </c>
      <c r="C31" s="245"/>
      <c r="D31" s="271"/>
      <c r="E31" s="246"/>
      <c r="F31" s="244"/>
      <c r="G31" s="292" t="s">
        <v>345</v>
      </c>
      <c r="H31" s="216">
        <v>2</v>
      </c>
      <c r="I31" s="233">
        <f>SUM(I32+I38)</f>
        <v>500</v>
      </c>
      <c r="J31" s="233">
        <f>SUM(J32+J38)</f>
        <v>500</v>
      </c>
      <c r="K31" s="278">
        <f>SUM(K32+K38)</f>
        <v>414</v>
      </c>
      <c r="L31" s="277">
        <f>SUM(L32+L38)</f>
        <v>414</v>
      </c>
    </row>
    <row r="32" spans="1:17" ht="14.25" hidden="1" customHeight="1">
      <c r="A32" s="229">
        <v>2</v>
      </c>
      <c r="B32" s="229">
        <v>1</v>
      </c>
      <c r="C32" s="228">
        <v>1</v>
      </c>
      <c r="D32" s="226"/>
      <c r="E32" s="229"/>
      <c r="F32" s="227"/>
      <c r="G32" s="226" t="s">
        <v>141</v>
      </c>
      <c r="H32" s="216">
        <v>3</v>
      </c>
      <c r="I32" s="233">
        <f>SUM(I33)</f>
        <v>500</v>
      </c>
      <c r="J32" s="233">
        <f>SUM(J33)</f>
        <v>500</v>
      </c>
      <c r="K32" s="238">
        <f>SUM(K33)</f>
        <v>414</v>
      </c>
      <c r="L32" s="233">
        <f>SUM(L33)</f>
        <v>414</v>
      </c>
      <c r="Q32" s="298"/>
    </row>
    <row r="33" spans="1:19" ht="13.5" hidden="1" customHeight="1">
      <c r="A33" s="230">
        <v>2</v>
      </c>
      <c r="B33" s="229">
        <v>1</v>
      </c>
      <c r="C33" s="228">
        <v>1</v>
      </c>
      <c r="D33" s="226">
        <v>1</v>
      </c>
      <c r="E33" s="229"/>
      <c r="F33" s="227"/>
      <c r="G33" s="226" t="s">
        <v>141</v>
      </c>
      <c r="H33" s="216">
        <v>4</v>
      </c>
      <c r="I33" s="233">
        <f>SUM(I34+I36)</f>
        <v>500</v>
      </c>
      <c r="J33" s="233">
        <f t="shared" ref="J33:L34" si="0">SUM(J34)</f>
        <v>500</v>
      </c>
      <c r="K33" s="233">
        <f t="shared" si="0"/>
        <v>414</v>
      </c>
      <c r="L33" s="233">
        <f t="shared" si="0"/>
        <v>414</v>
      </c>
      <c r="Q33" s="298"/>
      <c r="R33" s="298"/>
    </row>
    <row r="34" spans="1:19" ht="14.25" hidden="1" customHeight="1">
      <c r="A34" s="230">
        <v>2</v>
      </c>
      <c r="B34" s="229">
        <v>1</v>
      </c>
      <c r="C34" s="228">
        <v>1</v>
      </c>
      <c r="D34" s="226">
        <v>1</v>
      </c>
      <c r="E34" s="229">
        <v>1</v>
      </c>
      <c r="F34" s="227"/>
      <c r="G34" s="226" t="s">
        <v>344</v>
      </c>
      <c r="H34" s="216">
        <v>5</v>
      </c>
      <c r="I34" s="238">
        <f>SUM(I35)</f>
        <v>500</v>
      </c>
      <c r="J34" s="238">
        <f t="shared" si="0"/>
        <v>500</v>
      </c>
      <c r="K34" s="238">
        <f t="shared" si="0"/>
        <v>414</v>
      </c>
      <c r="L34" s="238">
        <f t="shared" si="0"/>
        <v>414</v>
      </c>
      <c r="Q34" s="298"/>
      <c r="R34" s="298"/>
    </row>
    <row r="35" spans="1:19" ht="14.25" customHeight="1">
      <c r="A35" s="230">
        <v>2</v>
      </c>
      <c r="B35" s="229">
        <v>1</v>
      </c>
      <c r="C35" s="228">
        <v>1</v>
      </c>
      <c r="D35" s="226">
        <v>1</v>
      </c>
      <c r="E35" s="229">
        <v>1</v>
      </c>
      <c r="F35" s="227">
        <v>1</v>
      </c>
      <c r="G35" s="226" t="s">
        <v>344</v>
      </c>
      <c r="H35" s="216">
        <v>6</v>
      </c>
      <c r="I35" s="280">
        <v>500</v>
      </c>
      <c r="J35" s="262">
        <v>500</v>
      </c>
      <c r="K35" s="262">
        <v>414</v>
      </c>
      <c r="L35" s="262">
        <v>414</v>
      </c>
      <c r="Q35" s="298"/>
      <c r="R35" s="298"/>
    </row>
    <row r="36" spans="1:19" ht="12.75" hidden="1" customHeight="1">
      <c r="A36" s="230">
        <v>2</v>
      </c>
      <c r="B36" s="229">
        <v>1</v>
      </c>
      <c r="C36" s="228">
        <v>1</v>
      </c>
      <c r="D36" s="226">
        <v>1</v>
      </c>
      <c r="E36" s="229">
        <v>2</v>
      </c>
      <c r="F36" s="227"/>
      <c r="G36" s="226" t="s">
        <v>343</v>
      </c>
      <c r="H36" s="216">
        <v>7</v>
      </c>
      <c r="I36" s="238">
        <f>I37</f>
        <v>0</v>
      </c>
      <c r="J36" s="238">
        <f>J37</f>
        <v>0</v>
      </c>
      <c r="K36" s="238">
        <f>K37</f>
        <v>0</v>
      </c>
      <c r="L36" s="238">
        <f>L37</f>
        <v>0</v>
      </c>
      <c r="Q36" s="298"/>
      <c r="R36" s="298"/>
    </row>
    <row r="37" spans="1:19" ht="12.75" hidden="1" customHeight="1">
      <c r="A37" s="230">
        <v>2</v>
      </c>
      <c r="B37" s="229">
        <v>1</v>
      </c>
      <c r="C37" s="228">
        <v>1</v>
      </c>
      <c r="D37" s="226">
        <v>1</v>
      </c>
      <c r="E37" s="229">
        <v>2</v>
      </c>
      <c r="F37" s="227">
        <v>1</v>
      </c>
      <c r="G37" s="226" t="s">
        <v>343</v>
      </c>
      <c r="H37" s="216">
        <v>8</v>
      </c>
      <c r="I37" s="262">
        <v>0</v>
      </c>
      <c r="J37" s="225">
        <v>0</v>
      </c>
      <c r="K37" s="262">
        <v>0</v>
      </c>
      <c r="L37" s="225">
        <v>0</v>
      </c>
      <c r="Q37" s="298"/>
      <c r="R37" s="298"/>
    </row>
    <row r="38" spans="1:19" ht="13.5" hidden="1" customHeight="1">
      <c r="A38" s="230">
        <v>2</v>
      </c>
      <c r="B38" s="229">
        <v>1</v>
      </c>
      <c r="C38" s="228">
        <v>2</v>
      </c>
      <c r="D38" s="226"/>
      <c r="E38" s="229"/>
      <c r="F38" s="227"/>
      <c r="G38" s="226" t="s">
        <v>342</v>
      </c>
      <c r="H38" s="216">
        <v>9</v>
      </c>
      <c r="I38" s="238">
        <f t="shared" ref="I38:L40" si="1">I39</f>
        <v>0</v>
      </c>
      <c r="J38" s="233">
        <f t="shared" si="1"/>
        <v>0</v>
      </c>
      <c r="K38" s="238">
        <f t="shared" si="1"/>
        <v>0</v>
      </c>
      <c r="L38" s="233">
        <f t="shared" si="1"/>
        <v>0</v>
      </c>
      <c r="Q38" s="298"/>
      <c r="R38" s="298"/>
    </row>
    <row r="39" spans="1:19" ht="15.75" hidden="1" customHeight="1">
      <c r="A39" s="230">
        <v>2</v>
      </c>
      <c r="B39" s="229">
        <v>1</v>
      </c>
      <c r="C39" s="228">
        <v>2</v>
      </c>
      <c r="D39" s="226">
        <v>1</v>
      </c>
      <c r="E39" s="229"/>
      <c r="F39" s="227"/>
      <c r="G39" s="226" t="s">
        <v>342</v>
      </c>
      <c r="H39" s="216">
        <v>10</v>
      </c>
      <c r="I39" s="238">
        <f t="shared" si="1"/>
        <v>0</v>
      </c>
      <c r="J39" s="233">
        <f t="shared" si="1"/>
        <v>0</v>
      </c>
      <c r="K39" s="233">
        <f t="shared" si="1"/>
        <v>0</v>
      </c>
      <c r="L39" s="233">
        <f t="shared" si="1"/>
        <v>0</v>
      </c>
      <c r="Q39" s="298"/>
    </row>
    <row r="40" spans="1:19" ht="13.5" hidden="1" customHeight="1">
      <c r="A40" s="230">
        <v>2</v>
      </c>
      <c r="B40" s="229">
        <v>1</v>
      </c>
      <c r="C40" s="228">
        <v>2</v>
      </c>
      <c r="D40" s="226">
        <v>1</v>
      </c>
      <c r="E40" s="229">
        <v>1</v>
      </c>
      <c r="F40" s="227"/>
      <c r="G40" s="226" t="s">
        <v>342</v>
      </c>
      <c r="H40" s="216">
        <v>11</v>
      </c>
      <c r="I40" s="233">
        <f t="shared" si="1"/>
        <v>0</v>
      </c>
      <c r="J40" s="233">
        <f t="shared" si="1"/>
        <v>0</v>
      </c>
      <c r="K40" s="233">
        <f t="shared" si="1"/>
        <v>0</v>
      </c>
      <c r="L40" s="233">
        <f t="shared" si="1"/>
        <v>0</v>
      </c>
      <c r="Q40" s="298"/>
      <c r="R40" s="298"/>
    </row>
    <row r="41" spans="1:19" ht="14.25" hidden="1" customHeight="1">
      <c r="A41" s="230">
        <v>2</v>
      </c>
      <c r="B41" s="229">
        <v>1</v>
      </c>
      <c r="C41" s="228">
        <v>2</v>
      </c>
      <c r="D41" s="226">
        <v>1</v>
      </c>
      <c r="E41" s="229">
        <v>1</v>
      </c>
      <c r="F41" s="227">
        <v>1</v>
      </c>
      <c r="G41" s="226" t="s">
        <v>342</v>
      </c>
      <c r="H41" s="216">
        <v>12</v>
      </c>
      <c r="I41" s="225">
        <v>0</v>
      </c>
      <c r="J41" s="262">
        <v>0</v>
      </c>
      <c r="K41" s="262">
        <v>0</v>
      </c>
      <c r="L41" s="262">
        <v>0</v>
      </c>
      <c r="Q41" s="298"/>
      <c r="R41" s="298"/>
    </row>
    <row r="42" spans="1:19" ht="26.25" customHeight="1">
      <c r="A42" s="268">
        <v>2</v>
      </c>
      <c r="B42" s="286">
        <v>2</v>
      </c>
      <c r="C42" s="245"/>
      <c r="D42" s="271"/>
      <c r="E42" s="246"/>
      <c r="F42" s="244"/>
      <c r="G42" s="292" t="s">
        <v>341</v>
      </c>
      <c r="H42" s="216">
        <v>13</v>
      </c>
      <c r="I42" s="243">
        <f t="shared" ref="I42:L44" si="2">I43</f>
        <v>500</v>
      </c>
      <c r="J42" s="241">
        <f t="shared" si="2"/>
        <v>200</v>
      </c>
      <c r="K42" s="243">
        <f t="shared" si="2"/>
        <v>197.11</v>
      </c>
      <c r="L42" s="243">
        <f t="shared" si="2"/>
        <v>197.11</v>
      </c>
    </row>
    <row r="43" spans="1:19" ht="27" hidden="1" customHeight="1">
      <c r="A43" s="230">
        <v>2</v>
      </c>
      <c r="B43" s="229">
        <v>2</v>
      </c>
      <c r="C43" s="228">
        <v>1</v>
      </c>
      <c r="D43" s="226"/>
      <c r="E43" s="229"/>
      <c r="F43" s="227"/>
      <c r="G43" s="271" t="s">
        <v>341</v>
      </c>
      <c r="H43" s="216">
        <v>14</v>
      </c>
      <c r="I43" s="233">
        <f t="shared" si="2"/>
        <v>500</v>
      </c>
      <c r="J43" s="238">
        <f t="shared" si="2"/>
        <v>200</v>
      </c>
      <c r="K43" s="233">
        <f t="shared" si="2"/>
        <v>197.11</v>
      </c>
      <c r="L43" s="238">
        <f t="shared" si="2"/>
        <v>197.11</v>
      </c>
      <c r="Q43" s="298"/>
      <c r="S43" s="298"/>
    </row>
    <row r="44" spans="1:19" ht="15.75" hidden="1" customHeight="1">
      <c r="A44" s="230">
        <v>2</v>
      </c>
      <c r="B44" s="229">
        <v>2</v>
      </c>
      <c r="C44" s="228">
        <v>1</v>
      </c>
      <c r="D44" s="226">
        <v>1</v>
      </c>
      <c r="E44" s="229"/>
      <c r="F44" s="227"/>
      <c r="G44" s="271" t="s">
        <v>341</v>
      </c>
      <c r="H44" s="216">
        <v>15</v>
      </c>
      <c r="I44" s="233">
        <f t="shared" si="2"/>
        <v>500</v>
      </c>
      <c r="J44" s="238">
        <f t="shared" si="2"/>
        <v>200</v>
      </c>
      <c r="K44" s="277">
        <f t="shared" si="2"/>
        <v>197.11</v>
      </c>
      <c r="L44" s="277">
        <f t="shared" si="2"/>
        <v>197.11</v>
      </c>
      <c r="Q44" s="298"/>
      <c r="R44" s="298"/>
    </row>
    <row r="45" spans="1:19" ht="24.75" hidden="1" customHeight="1">
      <c r="A45" s="237">
        <v>2</v>
      </c>
      <c r="B45" s="236">
        <v>2</v>
      </c>
      <c r="C45" s="235">
        <v>1</v>
      </c>
      <c r="D45" s="240">
        <v>1</v>
      </c>
      <c r="E45" s="236">
        <v>1</v>
      </c>
      <c r="F45" s="234"/>
      <c r="G45" s="271" t="s">
        <v>341</v>
      </c>
      <c r="H45" s="216">
        <v>16</v>
      </c>
      <c r="I45" s="253">
        <f>SUM(I46:I60)</f>
        <v>500</v>
      </c>
      <c r="J45" s="253">
        <f>SUM(J46:J60)</f>
        <v>200</v>
      </c>
      <c r="K45" s="251">
        <f>SUM(K46:K60)</f>
        <v>197.11</v>
      </c>
      <c r="L45" s="251">
        <f>SUM(L46:L60)</f>
        <v>197.11</v>
      </c>
      <c r="Q45" s="298"/>
      <c r="R45" s="298"/>
    </row>
    <row r="46" spans="1:19" ht="15.75" hidden="1" customHeight="1">
      <c r="A46" s="230">
        <v>2</v>
      </c>
      <c r="B46" s="229">
        <v>2</v>
      </c>
      <c r="C46" s="228">
        <v>1</v>
      </c>
      <c r="D46" s="226">
        <v>1</v>
      </c>
      <c r="E46" s="229">
        <v>1</v>
      </c>
      <c r="F46" s="303">
        <v>1</v>
      </c>
      <c r="G46" s="226" t="s">
        <v>340</v>
      </c>
      <c r="H46" s="216">
        <v>17</v>
      </c>
      <c r="I46" s="262">
        <v>0</v>
      </c>
      <c r="J46" s="262">
        <v>0</v>
      </c>
      <c r="K46" s="262">
        <v>0</v>
      </c>
      <c r="L46" s="262">
        <v>0</v>
      </c>
      <c r="Q46" s="298"/>
      <c r="R46" s="298"/>
    </row>
    <row r="47" spans="1:19" ht="26.25" hidden="1" customHeight="1">
      <c r="A47" s="230">
        <v>2</v>
      </c>
      <c r="B47" s="229">
        <v>2</v>
      </c>
      <c r="C47" s="228">
        <v>1</v>
      </c>
      <c r="D47" s="226">
        <v>1</v>
      </c>
      <c r="E47" s="229">
        <v>1</v>
      </c>
      <c r="F47" s="227">
        <v>2</v>
      </c>
      <c r="G47" s="226" t="s">
        <v>339</v>
      </c>
      <c r="H47" s="216">
        <v>18</v>
      </c>
      <c r="I47" s="262">
        <v>0</v>
      </c>
      <c r="J47" s="262">
        <v>0</v>
      </c>
      <c r="K47" s="262">
        <v>0</v>
      </c>
      <c r="L47" s="262">
        <v>0</v>
      </c>
      <c r="Q47" s="298"/>
      <c r="R47" s="298"/>
    </row>
    <row r="48" spans="1:19" ht="26.25" hidden="1" customHeight="1">
      <c r="A48" s="230">
        <v>2</v>
      </c>
      <c r="B48" s="229">
        <v>2</v>
      </c>
      <c r="C48" s="228">
        <v>1</v>
      </c>
      <c r="D48" s="226">
        <v>1</v>
      </c>
      <c r="E48" s="229">
        <v>1</v>
      </c>
      <c r="F48" s="227">
        <v>5</v>
      </c>
      <c r="G48" s="226" t="s">
        <v>338</v>
      </c>
      <c r="H48" s="216">
        <v>19</v>
      </c>
      <c r="I48" s="262">
        <v>0</v>
      </c>
      <c r="J48" s="262">
        <v>0</v>
      </c>
      <c r="K48" s="262">
        <v>0</v>
      </c>
      <c r="L48" s="262">
        <v>0</v>
      </c>
      <c r="Q48" s="298"/>
      <c r="R48" s="298"/>
    </row>
    <row r="49" spans="1:19" ht="27" hidden="1" customHeight="1">
      <c r="A49" s="230">
        <v>2</v>
      </c>
      <c r="B49" s="229">
        <v>2</v>
      </c>
      <c r="C49" s="228">
        <v>1</v>
      </c>
      <c r="D49" s="226">
        <v>1</v>
      </c>
      <c r="E49" s="229">
        <v>1</v>
      </c>
      <c r="F49" s="227">
        <v>6</v>
      </c>
      <c r="G49" s="226" t="s">
        <v>337</v>
      </c>
      <c r="H49" s="216">
        <v>20</v>
      </c>
      <c r="I49" s="262">
        <v>0</v>
      </c>
      <c r="J49" s="262">
        <v>0</v>
      </c>
      <c r="K49" s="262">
        <v>0</v>
      </c>
      <c r="L49" s="262">
        <v>0</v>
      </c>
      <c r="Q49" s="298"/>
      <c r="R49" s="298"/>
    </row>
    <row r="50" spans="1:19" ht="26.25" hidden="1" customHeight="1">
      <c r="A50" s="247">
        <v>2</v>
      </c>
      <c r="B50" s="246">
        <v>2</v>
      </c>
      <c r="C50" s="245">
        <v>1</v>
      </c>
      <c r="D50" s="271">
        <v>1</v>
      </c>
      <c r="E50" s="246">
        <v>1</v>
      </c>
      <c r="F50" s="244">
        <v>7</v>
      </c>
      <c r="G50" s="271" t="s">
        <v>336</v>
      </c>
      <c r="H50" s="216">
        <v>21</v>
      </c>
      <c r="I50" s="262">
        <v>0</v>
      </c>
      <c r="J50" s="262">
        <v>0</v>
      </c>
      <c r="K50" s="262">
        <v>0</v>
      </c>
      <c r="L50" s="262">
        <v>0</v>
      </c>
      <c r="Q50" s="298"/>
      <c r="R50" s="298"/>
    </row>
    <row r="51" spans="1:19" ht="15" hidden="1" customHeight="1">
      <c r="A51" s="230">
        <v>2</v>
      </c>
      <c r="B51" s="229">
        <v>2</v>
      </c>
      <c r="C51" s="228">
        <v>1</v>
      </c>
      <c r="D51" s="226">
        <v>1</v>
      </c>
      <c r="E51" s="229">
        <v>1</v>
      </c>
      <c r="F51" s="227">
        <v>11</v>
      </c>
      <c r="G51" s="226" t="s">
        <v>335</v>
      </c>
      <c r="H51" s="216">
        <v>22</v>
      </c>
      <c r="I51" s="225">
        <v>0</v>
      </c>
      <c r="J51" s="262">
        <v>0</v>
      </c>
      <c r="K51" s="262">
        <v>0</v>
      </c>
      <c r="L51" s="262">
        <v>0</v>
      </c>
      <c r="Q51" s="298"/>
      <c r="R51" s="298"/>
    </row>
    <row r="52" spans="1:19" ht="15.75" hidden="1" customHeight="1">
      <c r="A52" s="237">
        <v>2</v>
      </c>
      <c r="B52" s="255">
        <v>2</v>
      </c>
      <c r="C52" s="261">
        <v>1</v>
      </c>
      <c r="D52" s="261">
        <v>1</v>
      </c>
      <c r="E52" s="261">
        <v>1</v>
      </c>
      <c r="F52" s="254">
        <v>12</v>
      </c>
      <c r="G52" s="250" t="s">
        <v>334</v>
      </c>
      <c r="H52" s="216">
        <v>23</v>
      </c>
      <c r="I52" s="256">
        <v>0</v>
      </c>
      <c r="J52" s="262">
        <v>0</v>
      </c>
      <c r="K52" s="262">
        <v>0</v>
      </c>
      <c r="L52" s="262">
        <v>0</v>
      </c>
      <c r="Q52" s="298"/>
      <c r="R52" s="298"/>
    </row>
    <row r="53" spans="1:19" ht="25.5" hidden="1" customHeight="1">
      <c r="A53" s="230">
        <v>2</v>
      </c>
      <c r="B53" s="229">
        <v>2</v>
      </c>
      <c r="C53" s="228">
        <v>1</v>
      </c>
      <c r="D53" s="228">
        <v>1</v>
      </c>
      <c r="E53" s="228">
        <v>1</v>
      </c>
      <c r="F53" s="227">
        <v>14</v>
      </c>
      <c r="G53" s="302" t="s">
        <v>333</v>
      </c>
      <c r="H53" s="216">
        <v>24</v>
      </c>
      <c r="I53" s="225">
        <v>0</v>
      </c>
      <c r="J53" s="225">
        <v>0</v>
      </c>
      <c r="K53" s="225">
        <v>0</v>
      </c>
      <c r="L53" s="225">
        <v>0</v>
      </c>
      <c r="Q53" s="298"/>
      <c r="R53" s="298"/>
    </row>
    <row r="54" spans="1:19" ht="27.75" hidden="1" customHeight="1">
      <c r="A54" s="230">
        <v>2</v>
      </c>
      <c r="B54" s="229">
        <v>2</v>
      </c>
      <c r="C54" s="228">
        <v>1</v>
      </c>
      <c r="D54" s="228">
        <v>1</v>
      </c>
      <c r="E54" s="228">
        <v>1</v>
      </c>
      <c r="F54" s="227">
        <v>15</v>
      </c>
      <c r="G54" s="226" t="s">
        <v>332</v>
      </c>
      <c r="H54" s="216">
        <v>25</v>
      </c>
      <c r="I54" s="225">
        <v>0</v>
      </c>
      <c r="J54" s="262">
        <v>0</v>
      </c>
      <c r="K54" s="262">
        <v>0</v>
      </c>
      <c r="L54" s="262">
        <v>0</v>
      </c>
      <c r="Q54" s="298"/>
      <c r="R54" s="298"/>
    </row>
    <row r="55" spans="1:19" ht="15.75" hidden="1" customHeight="1">
      <c r="A55" s="230">
        <v>2</v>
      </c>
      <c r="B55" s="229">
        <v>2</v>
      </c>
      <c r="C55" s="228">
        <v>1</v>
      </c>
      <c r="D55" s="228">
        <v>1</v>
      </c>
      <c r="E55" s="228">
        <v>1</v>
      </c>
      <c r="F55" s="227">
        <v>16</v>
      </c>
      <c r="G55" s="226" t="s">
        <v>331</v>
      </c>
      <c r="H55" s="216">
        <v>26</v>
      </c>
      <c r="I55" s="225">
        <v>0</v>
      </c>
      <c r="J55" s="262">
        <v>0</v>
      </c>
      <c r="K55" s="262">
        <v>0</v>
      </c>
      <c r="L55" s="262">
        <v>0</v>
      </c>
      <c r="Q55" s="298"/>
      <c r="R55" s="298"/>
    </row>
    <row r="56" spans="1:19" ht="27.75" hidden="1" customHeight="1">
      <c r="A56" s="230">
        <v>2</v>
      </c>
      <c r="B56" s="229">
        <v>2</v>
      </c>
      <c r="C56" s="228">
        <v>1</v>
      </c>
      <c r="D56" s="228">
        <v>1</v>
      </c>
      <c r="E56" s="228">
        <v>1</v>
      </c>
      <c r="F56" s="227">
        <v>17</v>
      </c>
      <c r="G56" s="226" t="s">
        <v>330</v>
      </c>
      <c r="H56" s="216">
        <v>27</v>
      </c>
      <c r="I56" s="225">
        <v>0</v>
      </c>
      <c r="J56" s="225">
        <v>0</v>
      </c>
      <c r="K56" s="225">
        <v>0</v>
      </c>
      <c r="L56" s="225">
        <v>0</v>
      </c>
      <c r="Q56" s="298"/>
      <c r="R56" s="298"/>
    </row>
    <row r="57" spans="1:19" ht="14.25" hidden="1" customHeight="1">
      <c r="A57" s="230">
        <v>2</v>
      </c>
      <c r="B57" s="229">
        <v>2</v>
      </c>
      <c r="C57" s="228">
        <v>1</v>
      </c>
      <c r="D57" s="228">
        <v>1</v>
      </c>
      <c r="E57" s="228">
        <v>1</v>
      </c>
      <c r="F57" s="227">
        <v>20</v>
      </c>
      <c r="G57" s="226" t="s">
        <v>329</v>
      </c>
      <c r="H57" s="216">
        <v>28</v>
      </c>
      <c r="I57" s="225">
        <v>0</v>
      </c>
      <c r="J57" s="262">
        <v>0</v>
      </c>
      <c r="K57" s="262">
        <v>0</v>
      </c>
      <c r="L57" s="262">
        <v>0</v>
      </c>
      <c r="Q57" s="298"/>
      <c r="R57" s="298"/>
    </row>
    <row r="58" spans="1:19" ht="27.75" hidden="1" customHeight="1">
      <c r="A58" s="230">
        <v>2</v>
      </c>
      <c r="B58" s="229">
        <v>2</v>
      </c>
      <c r="C58" s="228">
        <v>1</v>
      </c>
      <c r="D58" s="228">
        <v>1</v>
      </c>
      <c r="E58" s="228">
        <v>1</v>
      </c>
      <c r="F58" s="227">
        <v>21</v>
      </c>
      <c r="G58" s="226" t="s">
        <v>328</v>
      </c>
      <c r="H58" s="216">
        <v>29</v>
      </c>
      <c r="I58" s="225">
        <v>0</v>
      </c>
      <c r="J58" s="262">
        <v>0</v>
      </c>
      <c r="K58" s="262">
        <v>0</v>
      </c>
      <c r="L58" s="262">
        <v>0</v>
      </c>
      <c r="Q58" s="298"/>
      <c r="R58" s="298"/>
    </row>
    <row r="59" spans="1:19" ht="12" hidden="1" customHeight="1">
      <c r="A59" s="230">
        <v>2</v>
      </c>
      <c r="B59" s="229">
        <v>2</v>
      </c>
      <c r="C59" s="228">
        <v>1</v>
      </c>
      <c r="D59" s="228">
        <v>1</v>
      </c>
      <c r="E59" s="228">
        <v>1</v>
      </c>
      <c r="F59" s="227">
        <v>22</v>
      </c>
      <c r="G59" s="226" t="s">
        <v>327</v>
      </c>
      <c r="H59" s="216">
        <v>30</v>
      </c>
      <c r="I59" s="225">
        <v>0</v>
      </c>
      <c r="J59" s="262">
        <v>0</v>
      </c>
      <c r="K59" s="262">
        <v>0</v>
      </c>
      <c r="L59" s="262">
        <v>0</v>
      </c>
      <c r="Q59" s="298"/>
      <c r="R59" s="298"/>
    </row>
    <row r="60" spans="1:19" ht="15" customHeight="1">
      <c r="A60" s="230">
        <v>2</v>
      </c>
      <c r="B60" s="229">
        <v>2</v>
      </c>
      <c r="C60" s="228">
        <v>1</v>
      </c>
      <c r="D60" s="228">
        <v>1</v>
      </c>
      <c r="E60" s="228">
        <v>1</v>
      </c>
      <c r="F60" s="227">
        <v>30</v>
      </c>
      <c r="G60" s="226" t="s">
        <v>326</v>
      </c>
      <c r="H60" s="216">
        <v>31</v>
      </c>
      <c r="I60" s="225">
        <v>500</v>
      </c>
      <c r="J60" s="262">
        <v>200</v>
      </c>
      <c r="K60" s="262">
        <v>197.11</v>
      </c>
      <c r="L60" s="262">
        <v>197.11</v>
      </c>
      <c r="Q60" s="298"/>
      <c r="R60" s="298"/>
    </row>
    <row r="61" spans="1:19" ht="14.25" hidden="1" customHeight="1">
      <c r="A61" s="301">
        <v>2</v>
      </c>
      <c r="B61" s="300">
        <v>3</v>
      </c>
      <c r="C61" s="285"/>
      <c r="D61" s="245"/>
      <c r="E61" s="245"/>
      <c r="F61" s="244"/>
      <c r="G61" s="283" t="s">
        <v>325</v>
      </c>
      <c r="H61" s="216">
        <v>32</v>
      </c>
      <c r="I61" s="243">
        <f>I62</f>
        <v>0</v>
      </c>
      <c r="J61" s="243">
        <f>J62</f>
        <v>0</v>
      </c>
      <c r="K61" s="243">
        <f>K62</f>
        <v>0</v>
      </c>
      <c r="L61" s="243">
        <f>L62</f>
        <v>0</v>
      </c>
    </row>
    <row r="62" spans="1:19" ht="13.5" hidden="1" customHeight="1">
      <c r="A62" s="230">
        <v>2</v>
      </c>
      <c r="B62" s="229">
        <v>3</v>
      </c>
      <c r="C62" s="228">
        <v>1</v>
      </c>
      <c r="D62" s="228"/>
      <c r="E62" s="228"/>
      <c r="F62" s="227"/>
      <c r="G62" s="226" t="s">
        <v>324</v>
      </c>
      <c r="H62" s="216">
        <v>33</v>
      </c>
      <c r="I62" s="233">
        <f>SUM(I63+I68+I73)</f>
        <v>0</v>
      </c>
      <c r="J62" s="239">
        <f>SUM(J63+J68+J73)</f>
        <v>0</v>
      </c>
      <c r="K62" s="238">
        <f>SUM(K63+K68+K73)</f>
        <v>0</v>
      </c>
      <c r="L62" s="233">
        <f>SUM(L63+L68+L73)</f>
        <v>0</v>
      </c>
      <c r="Q62" s="298"/>
      <c r="S62" s="298"/>
    </row>
    <row r="63" spans="1:19" ht="15" hidden="1" customHeight="1">
      <c r="A63" s="230">
        <v>2</v>
      </c>
      <c r="B63" s="229">
        <v>3</v>
      </c>
      <c r="C63" s="228">
        <v>1</v>
      </c>
      <c r="D63" s="228">
        <v>1</v>
      </c>
      <c r="E63" s="228"/>
      <c r="F63" s="227"/>
      <c r="G63" s="226" t="s">
        <v>323</v>
      </c>
      <c r="H63" s="216">
        <v>34</v>
      </c>
      <c r="I63" s="233">
        <f>I64</f>
        <v>0</v>
      </c>
      <c r="J63" s="239">
        <f>J64</f>
        <v>0</v>
      </c>
      <c r="K63" s="238">
        <f>K64</f>
        <v>0</v>
      </c>
      <c r="L63" s="233">
        <f>L64</f>
        <v>0</v>
      </c>
      <c r="Q63" s="298"/>
      <c r="R63" s="298"/>
    </row>
    <row r="64" spans="1:19" ht="13.5" hidden="1" customHeight="1">
      <c r="A64" s="230">
        <v>2</v>
      </c>
      <c r="B64" s="229">
        <v>3</v>
      </c>
      <c r="C64" s="228">
        <v>1</v>
      </c>
      <c r="D64" s="228">
        <v>1</v>
      </c>
      <c r="E64" s="228">
        <v>1</v>
      </c>
      <c r="F64" s="227"/>
      <c r="G64" s="226" t="s">
        <v>323</v>
      </c>
      <c r="H64" s="216">
        <v>35</v>
      </c>
      <c r="I64" s="233">
        <f>SUM(I65:I67)</f>
        <v>0</v>
      </c>
      <c r="J64" s="239">
        <f>SUM(J65:J67)</f>
        <v>0</v>
      </c>
      <c r="K64" s="238">
        <f>SUM(K65:K67)</f>
        <v>0</v>
      </c>
      <c r="L64" s="233">
        <f>SUM(L65:L67)</f>
        <v>0</v>
      </c>
      <c r="Q64" s="298"/>
      <c r="R64" s="298"/>
    </row>
    <row r="65" spans="1:18" s="299" customFormat="1" ht="25.5" hidden="1" customHeight="1">
      <c r="A65" s="230">
        <v>2</v>
      </c>
      <c r="B65" s="229">
        <v>3</v>
      </c>
      <c r="C65" s="228">
        <v>1</v>
      </c>
      <c r="D65" s="228">
        <v>1</v>
      </c>
      <c r="E65" s="228">
        <v>1</v>
      </c>
      <c r="F65" s="227">
        <v>1</v>
      </c>
      <c r="G65" s="226" t="s">
        <v>321</v>
      </c>
      <c r="H65" s="216">
        <v>36</v>
      </c>
      <c r="I65" s="225">
        <v>0</v>
      </c>
      <c r="J65" s="225">
        <v>0</v>
      </c>
      <c r="K65" s="225">
        <v>0</v>
      </c>
      <c r="L65" s="225">
        <v>0</v>
      </c>
      <c r="Q65" s="298"/>
      <c r="R65" s="298"/>
    </row>
    <row r="66" spans="1:18" ht="19.5" hidden="1" customHeight="1">
      <c r="A66" s="230">
        <v>2</v>
      </c>
      <c r="B66" s="246">
        <v>3</v>
      </c>
      <c r="C66" s="245">
        <v>1</v>
      </c>
      <c r="D66" s="245">
        <v>1</v>
      </c>
      <c r="E66" s="245">
        <v>1</v>
      </c>
      <c r="F66" s="244">
        <v>2</v>
      </c>
      <c r="G66" s="271" t="s">
        <v>320</v>
      </c>
      <c r="H66" s="216">
        <v>37</v>
      </c>
      <c r="I66" s="280">
        <v>0</v>
      </c>
      <c r="J66" s="280">
        <v>0</v>
      </c>
      <c r="K66" s="280">
        <v>0</v>
      </c>
      <c r="L66" s="280">
        <v>0</v>
      </c>
      <c r="Q66" s="298"/>
      <c r="R66" s="298"/>
    </row>
    <row r="67" spans="1:18" ht="16.5" hidden="1" customHeight="1">
      <c r="A67" s="229">
        <v>2</v>
      </c>
      <c r="B67" s="228">
        <v>3</v>
      </c>
      <c r="C67" s="228">
        <v>1</v>
      </c>
      <c r="D67" s="228">
        <v>1</v>
      </c>
      <c r="E67" s="228">
        <v>1</v>
      </c>
      <c r="F67" s="227">
        <v>3</v>
      </c>
      <c r="G67" s="226" t="s">
        <v>319</v>
      </c>
      <c r="H67" s="216">
        <v>38</v>
      </c>
      <c r="I67" s="225">
        <v>0</v>
      </c>
      <c r="J67" s="225">
        <v>0</v>
      </c>
      <c r="K67" s="225">
        <v>0</v>
      </c>
      <c r="L67" s="225">
        <v>0</v>
      </c>
      <c r="Q67" s="298"/>
      <c r="R67" s="298"/>
    </row>
    <row r="68" spans="1:18" ht="29.25" hidden="1" customHeight="1">
      <c r="A68" s="246">
        <v>2</v>
      </c>
      <c r="B68" s="245">
        <v>3</v>
      </c>
      <c r="C68" s="245">
        <v>1</v>
      </c>
      <c r="D68" s="245">
        <v>2</v>
      </c>
      <c r="E68" s="245"/>
      <c r="F68" s="244"/>
      <c r="G68" s="271" t="s">
        <v>322</v>
      </c>
      <c r="H68" s="216">
        <v>39</v>
      </c>
      <c r="I68" s="243">
        <f>I69</f>
        <v>0</v>
      </c>
      <c r="J68" s="242">
        <f>J69</f>
        <v>0</v>
      </c>
      <c r="K68" s="241">
        <f>K69</f>
        <v>0</v>
      </c>
      <c r="L68" s="241">
        <f>L69</f>
        <v>0</v>
      </c>
      <c r="Q68" s="298"/>
      <c r="R68" s="298"/>
    </row>
    <row r="69" spans="1:18" ht="27" hidden="1" customHeight="1">
      <c r="A69" s="236">
        <v>2</v>
      </c>
      <c r="B69" s="235">
        <v>3</v>
      </c>
      <c r="C69" s="235">
        <v>1</v>
      </c>
      <c r="D69" s="235">
        <v>2</v>
      </c>
      <c r="E69" s="235">
        <v>1</v>
      </c>
      <c r="F69" s="234"/>
      <c r="G69" s="271" t="s">
        <v>322</v>
      </c>
      <c r="H69" s="216">
        <v>40</v>
      </c>
      <c r="I69" s="277">
        <f>SUM(I70:I72)</f>
        <v>0</v>
      </c>
      <c r="J69" s="279">
        <f>SUM(J70:J72)</f>
        <v>0</v>
      </c>
      <c r="K69" s="278">
        <f>SUM(K70:K72)</f>
        <v>0</v>
      </c>
      <c r="L69" s="238">
        <f>SUM(L70:L72)</f>
        <v>0</v>
      </c>
      <c r="Q69" s="298"/>
      <c r="R69" s="298"/>
    </row>
    <row r="70" spans="1:18" s="299" customFormat="1" ht="27" hidden="1" customHeight="1">
      <c r="A70" s="229">
        <v>2</v>
      </c>
      <c r="B70" s="228">
        <v>3</v>
      </c>
      <c r="C70" s="228">
        <v>1</v>
      </c>
      <c r="D70" s="228">
        <v>2</v>
      </c>
      <c r="E70" s="228">
        <v>1</v>
      </c>
      <c r="F70" s="227">
        <v>1</v>
      </c>
      <c r="G70" s="230" t="s">
        <v>321</v>
      </c>
      <c r="H70" s="216">
        <v>41</v>
      </c>
      <c r="I70" s="225">
        <v>0</v>
      </c>
      <c r="J70" s="225">
        <v>0</v>
      </c>
      <c r="K70" s="225">
        <v>0</v>
      </c>
      <c r="L70" s="225">
        <v>0</v>
      </c>
      <c r="Q70" s="298"/>
      <c r="R70" s="298"/>
    </row>
    <row r="71" spans="1:18" ht="16.5" hidden="1" customHeight="1">
      <c r="A71" s="229">
        <v>2</v>
      </c>
      <c r="B71" s="228">
        <v>3</v>
      </c>
      <c r="C71" s="228">
        <v>1</v>
      </c>
      <c r="D71" s="228">
        <v>2</v>
      </c>
      <c r="E71" s="228">
        <v>1</v>
      </c>
      <c r="F71" s="227">
        <v>2</v>
      </c>
      <c r="G71" s="230" t="s">
        <v>320</v>
      </c>
      <c r="H71" s="216">
        <v>42</v>
      </c>
      <c r="I71" s="225">
        <v>0</v>
      </c>
      <c r="J71" s="225">
        <v>0</v>
      </c>
      <c r="K71" s="225">
        <v>0</v>
      </c>
      <c r="L71" s="225">
        <v>0</v>
      </c>
      <c r="Q71" s="298"/>
      <c r="R71" s="298"/>
    </row>
    <row r="72" spans="1:18" ht="15" hidden="1" customHeight="1">
      <c r="A72" s="229">
        <v>2</v>
      </c>
      <c r="B72" s="228">
        <v>3</v>
      </c>
      <c r="C72" s="228">
        <v>1</v>
      </c>
      <c r="D72" s="228">
        <v>2</v>
      </c>
      <c r="E72" s="228">
        <v>1</v>
      </c>
      <c r="F72" s="227">
        <v>3</v>
      </c>
      <c r="G72" s="230" t="s">
        <v>319</v>
      </c>
      <c r="H72" s="216">
        <v>43</v>
      </c>
      <c r="I72" s="225">
        <v>0</v>
      </c>
      <c r="J72" s="225">
        <v>0</v>
      </c>
      <c r="K72" s="225">
        <v>0</v>
      </c>
      <c r="L72" s="225">
        <v>0</v>
      </c>
      <c r="Q72" s="298"/>
      <c r="R72" s="298"/>
    </row>
    <row r="73" spans="1:18" ht="27.75" hidden="1" customHeight="1">
      <c r="A73" s="229">
        <v>2</v>
      </c>
      <c r="B73" s="228">
        <v>3</v>
      </c>
      <c r="C73" s="228">
        <v>1</v>
      </c>
      <c r="D73" s="228">
        <v>3</v>
      </c>
      <c r="E73" s="228"/>
      <c r="F73" s="227"/>
      <c r="G73" s="230" t="s">
        <v>318</v>
      </c>
      <c r="H73" s="216">
        <v>44</v>
      </c>
      <c r="I73" s="233">
        <f>I74</f>
        <v>0</v>
      </c>
      <c r="J73" s="239">
        <f>J74</f>
        <v>0</v>
      </c>
      <c r="K73" s="238">
        <f>K74</f>
        <v>0</v>
      </c>
      <c r="L73" s="238">
        <f>L74</f>
        <v>0</v>
      </c>
      <c r="Q73" s="298"/>
      <c r="R73" s="298"/>
    </row>
    <row r="74" spans="1:18" ht="26.25" hidden="1" customHeight="1">
      <c r="A74" s="229">
        <v>2</v>
      </c>
      <c r="B74" s="228">
        <v>3</v>
      </c>
      <c r="C74" s="228">
        <v>1</v>
      </c>
      <c r="D74" s="228">
        <v>3</v>
      </c>
      <c r="E74" s="228">
        <v>1</v>
      </c>
      <c r="F74" s="227"/>
      <c r="G74" s="230" t="s">
        <v>317</v>
      </c>
      <c r="H74" s="216">
        <v>45</v>
      </c>
      <c r="I74" s="233">
        <f>SUM(I75:I77)</f>
        <v>0</v>
      </c>
      <c r="J74" s="239">
        <f>SUM(J75:J77)</f>
        <v>0</v>
      </c>
      <c r="K74" s="238">
        <f>SUM(K75:K77)</f>
        <v>0</v>
      </c>
      <c r="L74" s="238">
        <f>SUM(L75:L77)</f>
        <v>0</v>
      </c>
      <c r="Q74" s="298"/>
      <c r="R74" s="298"/>
    </row>
    <row r="75" spans="1:18" ht="15" hidden="1" customHeight="1">
      <c r="A75" s="246">
        <v>2</v>
      </c>
      <c r="B75" s="245">
        <v>3</v>
      </c>
      <c r="C75" s="245">
        <v>1</v>
      </c>
      <c r="D75" s="245">
        <v>3</v>
      </c>
      <c r="E75" s="245">
        <v>1</v>
      </c>
      <c r="F75" s="244">
        <v>1</v>
      </c>
      <c r="G75" s="247" t="s">
        <v>316</v>
      </c>
      <c r="H75" s="216">
        <v>46</v>
      </c>
      <c r="I75" s="280">
        <v>0</v>
      </c>
      <c r="J75" s="280">
        <v>0</v>
      </c>
      <c r="K75" s="280">
        <v>0</v>
      </c>
      <c r="L75" s="280">
        <v>0</v>
      </c>
      <c r="Q75" s="298"/>
      <c r="R75" s="298"/>
    </row>
    <row r="76" spans="1:18" ht="16.5" hidden="1" customHeight="1">
      <c r="A76" s="229">
        <v>2</v>
      </c>
      <c r="B76" s="228">
        <v>3</v>
      </c>
      <c r="C76" s="228">
        <v>1</v>
      </c>
      <c r="D76" s="228">
        <v>3</v>
      </c>
      <c r="E76" s="228">
        <v>1</v>
      </c>
      <c r="F76" s="227">
        <v>2</v>
      </c>
      <c r="G76" s="230" t="s">
        <v>315</v>
      </c>
      <c r="H76" s="216">
        <v>47</v>
      </c>
      <c r="I76" s="225">
        <v>0</v>
      </c>
      <c r="J76" s="225">
        <v>0</v>
      </c>
      <c r="K76" s="225">
        <v>0</v>
      </c>
      <c r="L76" s="225">
        <v>0</v>
      </c>
      <c r="Q76" s="298"/>
      <c r="R76" s="298"/>
    </row>
    <row r="77" spans="1:18" ht="17.25" hidden="1" customHeight="1">
      <c r="A77" s="246">
        <v>2</v>
      </c>
      <c r="B77" s="245">
        <v>3</v>
      </c>
      <c r="C77" s="245">
        <v>1</v>
      </c>
      <c r="D77" s="245">
        <v>3</v>
      </c>
      <c r="E77" s="245">
        <v>1</v>
      </c>
      <c r="F77" s="244">
        <v>3</v>
      </c>
      <c r="G77" s="247" t="s">
        <v>314</v>
      </c>
      <c r="H77" s="216">
        <v>48</v>
      </c>
      <c r="I77" s="280">
        <v>0</v>
      </c>
      <c r="J77" s="280">
        <v>0</v>
      </c>
      <c r="K77" s="280">
        <v>0</v>
      </c>
      <c r="L77" s="280">
        <v>0</v>
      </c>
      <c r="Q77" s="298"/>
      <c r="R77" s="298"/>
    </row>
    <row r="78" spans="1:18" ht="12.75" hidden="1" customHeight="1">
      <c r="A78" s="246">
        <v>2</v>
      </c>
      <c r="B78" s="245">
        <v>3</v>
      </c>
      <c r="C78" s="245">
        <v>2</v>
      </c>
      <c r="D78" s="245"/>
      <c r="E78" s="245"/>
      <c r="F78" s="244"/>
      <c r="G78" s="247" t="s">
        <v>313</v>
      </c>
      <c r="H78" s="216">
        <v>49</v>
      </c>
      <c r="I78" s="233">
        <f t="shared" ref="I78:L79" si="3">I79</f>
        <v>0</v>
      </c>
      <c r="J78" s="233">
        <f t="shared" si="3"/>
        <v>0</v>
      </c>
      <c r="K78" s="233">
        <f t="shared" si="3"/>
        <v>0</v>
      </c>
      <c r="L78" s="233">
        <f t="shared" si="3"/>
        <v>0</v>
      </c>
    </row>
    <row r="79" spans="1:18" ht="12" hidden="1" customHeight="1">
      <c r="A79" s="246">
        <v>2</v>
      </c>
      <c r="B79" s="245">
        <v>3</v>
      </c>
      <c r="C79" s="245">
        <v>2</v>
      </c>
      <c r="D79" s="245">
        <v>1</v>
      </c>
      <c r="E79" s="245"/>
      <c r="F79" s="244"/>
      <c r="G79" s="247" t="s">
        <v>313</v>
      </c>
      <c r="H79" s="216">
        <v>50</v>
      </c>
      <c r="I79" s="233">
        <f t="shared" si="3"/>
        <v>0</v>
      </c>
      <c r="J79" s="233">
        <f t="shared" si="3"/>
        <v>0</v>
      </c>
      <c r="K79" s="233">
        <f t="shared" si="3"/>
        <v>0</v>
      </c>
      <c r="L79" s="233">
        <f t="shared" si="3"/>
        <v>0</v>
      </c>
    </row>
    <row r="80" spans="1:18" ht="15.75" hidden="1" customHeight="1">
      <c r="A80" s="246">
        <v>2</v>
      </c>
      <c r="B80" s="245">
        <v>3</v>
      </c>
      <c r="C80" s="245">
        <v>2</v>
      </c>
      <c r="D80" s="245">
        <v>1</v>
      </c>
      <c r="E80" s="245">
        <v>1</v>
      </c>
      <c r="F80" s="244"/>
      <c r="G80" s="247" t="s">
        <v>313</v>
      </c>
      <c r="H80" s="216">
        <v>51</v>
      </c>
      <c r="I80" s="233">
        <f>SUM(I81)</f>
        <v>0</v>
      </c>
      <c r="J80" s="233">
        <f>SUM(J81)</f>
        <v>0</v>
      </c>
      <c r="K80" s="233">
        <f>SUM(K81)</f>
        <v>0</v>
      </c>
      <c r="L80" s="233">
        <f>SUM(L81)</f>
        <v>0</v>
      </c>
    </row>
    <row r="81" spans="1:12" ht="13.5" hidden="1" customHeight="1">
      <c r="A81" s="246">
        <v>2</v>
      </c>
      <c r="B81" s="245">
        <v>3</v>
      </c>
      <c r="C81" s="245">
        <v>2</v>
      </c>
      <c r="D81" s="245">
        <v>1</v>
      </c>
      <c r="E81" s="245">
        <v>1</v>
      </c>
      <c r="F81" s="244">
        <v>1</v>
      </c>
      <c r="G81" s="247" t="s">
        <v>313</v>
      </c>
      <c r="H81" s="216">
        <v>52</v>
      </c>
      <c r="I81" s="225">
        <v>0</v>
      </c>
      <c r="J81" s="225">
        <v>0</v>
      </c>
      <c r="K81" s="225">
        <v>0</v>
      </c>
      <c r="L81" s="225">
        <v>0</v>
      </c>
    </row>
    <row r="82" spans="1:12" ht="16.5" hidden="1" customHeight="1">
      <c r="A82" s="267">
        <v>2</v>
      </c>
      <c r="B82" s="266">
        <v>4</v>
      </c>
      <c r="C82" s="266"/>
      <c r="D82" s="266"/>
      <c r="E82" s="266"/>
      <c r="F82" s="265"/>
      <c r="G82" s="287" t="s">
        <v>312</v>
      </c>
      <c r="H82" s="216">
        <v>53</v>
      </c>
      <c r="I82" s="233">
        <f t="shared" ref="I82:L84" si="4">I83</f>
        <v>0</v>
      </c>
      <c r="J82" s="239">
        <f t="shared" si="4"/>
        <v>0</v>
      </c>
      <c r="K82" s="238">
        <f t="shared" si="4"/>
        <v>0</v>
      </c>
      <c r="L82" s="238">
        <f t="shared" si="4"/>
        <v>0</v>
      </c>
    </row>
    <row r="83" spans="1:12" ht="15.75" hidden="1" customHeight="1">
      <c r="A83" s="229">
        <v>2</v>
      </c>
      <c r="B83" s="228">
        <v>4</v>
      </c>
      <c r="C83" s="228">
        <v>1</v>
      </c>
      <c r="D83" s="228"/>
      <c r="E83" s="228"/>
      <c r="F83" s="227"/>
      <c r="G83" s="230" t="s">
        <v>311</v>
      </c>
      <c r="H83" s="216">
        <v>54</v>
      </c>
      <c r="I83" s="233">
        <f t="shared" si="4"/>
        <v>0</v>
      </c>
      <c r="J83" s="239">
        <f t="shared" si="4"/>
        <v>0</v>
      </c>
      <c r="K83" s="238">
        <f t="shared" si="4"/>
        <v>0</v>
      </c>
      <c r="L83" s="238">
        <f t="shared" si="4"/>
        <v>0</v>
      </c>
    </row>
    <row r="84" spans="1:12" ht="17.25" hidden="1" customHeight="1">
      <c r="A84" s="229">
        <v>2</v>
      </c>
      <c r="B84" s="228">
        <v>4</v>
      </c>
      <c r="C84" s="228">
        <v>1</v>
      </c>
      <c r="D84" s="228">
        <v>1</v>
      </c>
      <c r="E84" s="228"/>
      <c r="F84" s="227"/>
      <c r="G84" s="230" t="s">
        <v>311</v>
      </c>
      <c r="H84" s="216">
        <v>55</v>
      </c>
      <c r="I84" s="233">
        <f t="shared" si="4"/>
        <v>0</v>
      </c>
      <c r="J84" s="239">
        <f t="shared" si="4"/>
        <v>0</v>
      </c>
      <c r="K84" s="238">
        <f t="shared" si="4"/>
        <v>0</v>
      </c>
      <c r="L84" s="238">
        <f t="shared" si="4"/>
        <v>0</v>
      </c>
    </row>
    <row r="85" spans="1:12" ht="18" hidden="1" customHeight="1">
      <c r="A85" s="229">
        <v>2</v>
      </c>
      <c r="B85" s="228">
        <v>4</v>
      </c>
      <c r="C85" s="228">
        <v>1</v>
      </c>
      <c r="D85" s="228">
        <v>1</v>
      </c>
      <c r="E85" s="228">
        <v>1</v>
      </c>
      <c r="F85" s="227"/>
      <c r="G85" s="230" t="s">
        <v>311</v>
      </c>
      <c r="H85" s="216">
        <v>56</v>
      </c>
      <c r="I85" s="233">
        <f>SUM(I86:I88)</f>
        <v>0</v>
      </c>
      <c r="J85" s="239">
        <f>SUM(J86:J88)</f>
        <v>0</v>
      </c>
      <c r="K85" s="238">
        <f>SUM(K86:K88)</f>
        <v>0</v>
      </c>
      <c r="L85" s="238">
        <f>SUM(L86:L88)</f>
        <v>0</v>
      </c>
    </row>
    <row r="86" spans="1:12" ht="14.25" hidden="1" customHeight="1">
      <c r="A86" s="229">
        <v>2</v>
      </c>
      <c r="B86" s="228">
        <v>4</v>
      </c>
      <c r="C86" s="228">
        <v>1</v>
      </c>
      <c r="D86" s="228">
        <v>1</v>
      </c>
      <c r="E86" s="228">
        <v>1</v>
      </c>
      <c r="F86" s="227">
        <v>1</v>
      </c>
      <c r="G86" s="230" t="s">
        <v>310</v>
      </c>
      <c r="H86" s="216">
        <v>57</v>
      </c>
      <c r="I86" s="225">
        <v>0</v>
      </c>
      <c r="J86" s="225">
        <v>0</v>
      </c>
      <c r="K86" s="225">
        <v>0</v>
      </c>
      <c r="L86" s="225">
        <v>0</v>
      </c>
    </row>
    <row r="87" spans="1:12" ht="13.5" hidden="1" customHeight="1">
      <c r="A87" s="229">
        <v>2</v>
      </c>
      <c r="B87" s="229">
        <v>4</v>
      </c>
      <c r="C87" s="229">
        <v>1</v>
      </c>
      <c r="D87" s="228">
        <v>1</v>
      </c>
      <c r="E87" s="228">
        <v>1</v>
      </c>
      <c r="F87" s="248">
        <v>2</v>
      </c>
      <c r="G87" s="226" t="s">
        <v>309</v>
      </c>
      <c r="H87" s="216">
        <v>58</v>
      </c>
      <c r="I87" s="225">
        <v>0</v>
      </c>
      <c r="J87" s="225">
        <v>0</v>
      </c>
      <c r="K87" s="225">
        <v>0</v>
      </c>
      <c r="L87" s="225">
        <v>0</v>
      </c>
    </row>
    <row r="88" spans="1:12" hidden="1">
      <c r="A88" s="229">
        <v>2</v>
      </c>
      <c r="B88" s="228">
        <v>4</v>
      </c>
      <c r="C88" s="229">
        <v>1</v>
      </c>
      <c r="D88" s="228">
        <v>1</v>
      </c>
      <c r="E88" s="228">
        <v>1</v>
      </c>
      <c r="F88" s="248">
        <v>3</v>
      </c>
      <c r="G88" s="226" t="s">
        <v>308</v>
      </c>
      <c r="H88" s="216">
        <v>59</v>
      </c>
      <c r="I88" s="225">
        <v>0</v>
      </c>
      <c r="J88" s="225">
        <v>0</v>
      </c>
      <c r="K88" s="225">
        <v>0</v>
      </c>
      <c r="L88" s="225">
        <v>0</v>
      </c>
    </row>
    <row r="89" spans="1:12" hidden="1">
      <c r="A89" s="267">
        <v>2</v>
      </c>
      <c r="B89" s="266">
        <v>5</v>
      </c>
      <c r="C89" s="267"/>
      <c r="D89" s="266"/>
      <c r="E89" s="266"/>
      <c r="F89" s="297"/>
      <c r="G89" s="264" t="s">
        <v>307</v>
      </c>
      <c r="H89" s="216">
        <v>60</v>
      </c>
      <c r="I89" s="233">
        <f>SUM(I90+I95+I100)</f>
        <v>0</v>
      </c>
      <c r="J89" s="239">
        <f>SUM(J90+J95+J100)</f>
        <v>0</v>
      </c>
      <c r="K89" s="238">
        <f>SUM(K90+K95+K100)</f>
        <v>0</v>
      </c>
      <c r="L89" s="238">
        <f>SUM(L90+L95+L100)</f>
        <v>0</v>
      </c>
    </row>
    <row r="90" spans="1:12" hidden="1">
      <c r="A90" s="246">
        <v>2</v>
      </c>
      <c r="B90" s="245">
        <v>5</v>
      </c>
      <c r="C90" s="246">
        <v>1</v>
      </c>
      <c r="D90" s="245"/>
      <c r="E90" s="245"/>
      <c r="F90" s="293"/>
      <c r="G90" s="271" t="s">
        <v>306</v>
      </c>
      <c r="H90" s="216">
        <v>61</v>
      </c>
      <c r="I90" s="243">
        <f t="shared" ref="I90:L91" si="5">I91</f>
        <v>0</v>
      </c>
      <c r="J90" s="242">
        <f t="shared" si="5"/>
        <v>0</v>
      </c>
      <c r="K90" s="241">
        <f t="shared" si="5"/>
        <v>0</v>
      </c>
      <c r="L90" s="241">
        <f t="shared" si="5"/>
        <v>0</v>
      </c>
    </row>
    <row r="91" spans="1:12" hidden="1">
      <c r="A91" s="229">
        <v>2</v>
      </c>
      <c r="B91" s="228">
        <v>5</v>
      </c>
      <c r="C91" s="229">
        <v>1</v>
      </c>
      <c r="D91" s="228">
        <v>1</v>
      </c>
      <c r="E91" s="228"/>
      <c r="F91" s="248"/>
      <c r="G91" s="226" t="s">
        <v>306</v>
      </c>
      <c r="H91" s="216">
        <v>62</v>
      </c>
      <c r="I91" s="233">
        <f t="shared" si="5"/>
        <v>0</v>
      </c>
      <c r="J91" s="239">
        <f t="shared" si="5"/>
        <v>0</v>
      </c>
      <c r="K91" s="238">
        <f t="shared" si="5"/>
        <v>0</v>
      </c>
      <c r="L91" s="238">
        <f t="shared" si="5"/>
        <v>0</v>
      </c>
    </row>
    <row r="92" spans="1:12" hidden="1">
      <c r="A92" s="229">
        <v>2</v>
      </c>
      <c r="B92" s="228">
        <v>5</v>
      </c>
      <c r="C92" s="229">
        <v>1</v>
      </c>
      <c r="D92" s="228">
        <v>1</v>
      </c>
      <c r="E92" s="228">
        <v>1</v>
      </c>
      <c r="F92" s="248"/>
      <c r="G92" s="226" t="s">
        <v>306</v>
      </c>
      <c r="H92" s="216">
        <v>63</v>
      </c>
      <c r="I92" s="233">
        <f>SUM(I93:I94)</f>
        <v>0</v>
      </c>
      <c r="J92" s="239">
        <f>SUM(J93:J94)</f>
        <v>0</v>
      </c>
      <c r="K92" s="238">
        <f>SUM(K93:K94)</f>
        <v>0</v>
      </c>
      <c r="L92" s="238">
        <f>SUM(L93:L94)</f>
        <v>0</v>
      </c>
    </row>
    <row r="93" spans="1:12" ht="25.5" hidden="1" customHeight="1">
      <c r="A93" s="229">
        <v>2</v>
      </c>
      <c r="B93" s="228">
        <v>5</v>
      </c>
      <c r="C93" s="229">
        <v>1</v>
      </c>
      <c r="D93" s="228">
        <v>1</v>
      </c>
      <c r="E93" s="228">
        <v>1</v>
      </c>
      <c r="F93" s="248">
        <v>1</v>
      </c>
      <c r="G93" s="226" t="s">
        <v>305</v>
      </c>
      <c r="H93" s="216">
        <v>64</v>
      </c>
      <c r="I93" s="225">
        <v>0</v>
      </c>
      <c r="J93" s="225">
        <v>0</v>
      </c>
      <c r="K93" s="225">
        <v>0</v>
      </c>
      <c r="L93" s="225">
        <v>0</v>
      </c>
    </row>
    <row r="94" spans="1:12" ht="15.75" hidden="1" customHeight="1">
      <c r="A94" s="229">
        <v>2</v>
      </c>
      <c r="B94" s="228">
        <v>5</v>
      </c>
      <c r="C94" s="229">
        <v>1</v>
      </c>
      <c r="D94" s="228">
        <v>1</v>
      </c>
      <c r="E94" s="228">
        <v>1</v>
      </c>
      <c r="F94" s="248">
        <v>2</v>
      </c>
      <c r="G94" s="226" t="s">
        <v>304</v>
      </c>
      <c r="H94" s="216">
        <v>65</v>
      </c>
      <c r="I94" s="225">
        <v>0</v>
      </c>
      <c r="J94" s="225">
        <v>0</v>
      </c>
      <c r="K94" s="225">
        <v>0</v>
      </c>
      <c r="L94" s="225">
        <v>0</v>
      </c>
    </row>
    <row r="95" spans="1:12" ht="12" hidden="1" customHeight="1">
      <c r="A95" s="229">
        <v>2</v>
      </c>
      <c r="B95" s="228">
        <v>5</v>
      </c>
      <c r="C95" s="229">
        <v>2</v>
      </c>
      <c r="D95" s="228"/>
      <c r="E95" s="228"/>
      <c r="F95" s="248"/>
      <c r="G95" s="226" t="s">
        <v>303</v>
      </c>
      <c r="H95" s="216">
        <v>66</v>
      </c>
      <c r="I95" s="233">
        <f t="shared" ref="I95:L96" si="6">I96</f>
        <v>0</v>
      </c>
      <c r="J95" s="239">
        <f t="shared" si="6"/>
        <v>0</v>
      </c>
      <c r="K95" s="238">
        <f t="shared" si="6"/>
        <v>0</v>
      </c>
      <c r="L95" s="233">
        <f t="shared" si="6"/>
        <v>0</v>
      </c>
    </row>
    <row r="96" spans="1:12" ht="15.75" hidden="1" customHeight="1">
      <c r="A96" s="230">
        <v>2</v>
      </c>
      <c r="B96" s="229">
        <v>5</v>
      </c>
      <c r="C96" s="228">
        <v>2</v>
      </c>
      <c r="D96" s="226">
        <v>1</v>
      </c>
      <c r="E96" s="229"/>
      <c r="F96" s="248"/>
      <c r="G96" s="226" t="s">
        <v>303</v>
      </c>
      <c r="H96" s="216">
        <v>67</v>
      </c>
      <c r="I96" s="233">
        <f t="shared" si="6"/>
        <v>0</v>
      </c>
      <c r="J96" s="239">
        <f t="shared" si="6"/>
        <v>0</v>
      </c>
      <c r="K96" s="238">
        <f t="shared" si="6"/>
        <v>0</v>
      </c>
      <c r="L96" s="233">
        <f t="shared" si="6"/>
        <v>0</v>
      </c>
    </row>
    <row r="97" spans="1:12" ht="15" hidden="1" customHeight="1">
      <c r="A97" s="230">
        <v>2</v>
      </c>
      <c r="B97" s="229">
        <v>5</v>
      </c>
      <c r="C97" s="228">
        <v>2</v>
      </c>
      <c r="D97" s="226">
        <v>1</v>
      </c>
      <c r="E97" s="229">
        <v>1</v>
      </c>
      <c r="F97" s="248"/>
      <c r="G97" s="226" t="s">
        <v>303</v>
      </c>
      <c r="H97" s="216">
        <v>68</v>
      </c>
      <c r="I97" s="233">
        <f>SUM(I98:I99)</f>
        <v>0</v>
      </c>
      <c r="J97" s="239">
        <f>SUM(J98:J99)</f>
        <v>0</v>
      </c>
      <c r="K97" s="238">
        <f>SUM(K98:K99)</f>
        <v>0</v>
      </c>
      <c r="L97" s="233">
        <f>SUM(L98:L99)</f>
        <v>0</v>
      </c>
    </row>
    <row r="98" spans="1:12" ht="25.5" hidden="1" customHeight="1">
      <c r="A98" s="230">
        <v>2</v>
      </c>
      <c r="B98" s="229">
        <v>5</v>
      </c>
      <c r="C98" s="228">
        <v>2</v>
      </c>
      <c r="D98" s="226">
        <v>1</v>
      </c>
      <c r="E98" s="229">
        <v>1</v>
      </c>
      <c r="F98" s="248">
        <v>1</v>
      </c>
      <c r="G98" s="226" t="s">
        <v>302</v>
      </c>
      <c r="H98" s="216">
        <v>69</v>
      </c>
      <c r="I98" s="225">
        <v>0</v>
      </c>
      <c r="J98" s="225">
        <v>0</v>
      </c>
      <c r="K98" s="225">
        <v>0</v>
      </c>
      <c r="L98" s="225">
        <v>0</v>
      </c>
    </row>
    <row r="99" spans="1:12" ht="25.5" hidden="1" customHeight="1">
      <c r="A99" s="230">
        <v>2</v>
      </c>
      <c r="B99" s="229">
        <v>5</v>
      </c>
      <c r="C99" s="228">
        <v>2</v>
      </c>
      <c r="D99" s="226">
        <v>1</v>
      </c>
      <c r="E99" s="229">
        <v>1</v>
      </c>
      <c r="F99" s="248">
        <v>2</v>
      </c>
      <c r="G99" s="226" t="s">
        <v>301</v>
      </c>
      <c r="H99" s="216">
        <v>70</v>
      </c>
      <c r="I99" s="225">
        <v>0</v>
      </c>
      <c r="J99" s="225">
        <v>0</v>
      </c>
      <c r="K99" s="225">
        <v>0</v>
      </c>
      <c r="L99" s="225">
        <v>0</v>
      </c>
    </row>
    <row r="100" spans="1:12" ht="28.5" hidden="1" customHeight="1">
      <c r="A100" s="230">
        <v>2</v>
      </c>
      <c r="B100" s="229">
        <v>5</v>
      </c>
      <c r="C100" s="228">
        <v>3</v>
      </c>
      <c r="D100" s="226"/>
      <c r="E100" s="229"/>
      <c r="F100" s="248"/>
      <c r="G100" s="226" t="s">
        <v>300</v>
      </c>
      <c r="H100" s="216">
        <v>71</v>
      </c>
      <c r="I100" s="233">
        <f t="shared" ref="I100:L101" si="7">I101</f>
        <v>0</v>
      </c>
      <c r="J100" s="239">
        <f t="shared" si="7"/>
        <v>0</v>
      </c>
      <c r="K100" s="238">
        <f t="shared" si="7"/>
        <v>0</v>
      </c>
      <c r="L100" s="233">
        <f t="shared" si="7"/>
        <v>0</v>
      </c>
    </row>
    <row r="101" spans="1:12" ht="27" hidden="1" customHeight="1">
      <c r="A101" s="230">
        <v>2</v>
      </c>
      <c r="B101" s="229">
        <v>5</v>
      </c>
      <c r="C101" s="228">
        <v>3</v>
      </c>
      <c r="D101" s="226">
        <v>1</v>
      </c>
      <c r="E101" s="229"/>
      <c r="F101" s="248"/>
      <c r="G101" s="226" t="s">
        <v>299</v>
      </c>
      <c r="H101" s="216">
        <v>72</v>
      </c>
      <c r="I101" s="233">
        <f t="shared" si="7"/>
        <v>0</v>
      </c>
      <c r="J101" s="239">
        <f t="shared" si="7"/>
        <v>0</v>
      </c>
      <c r="K101" s="238">
        <f t="shared" si="7"/>
        <v>0</v>
      </c>
      <c r="L101" s="233">
        <f t="shared" si="7"/>
        <v>0</v>
      </c>
    </row>
    <row r="102" spans="1:12" ht="30" hidden="1" customHeight="1">
      <c r="A102" s="237">
        <v>2</v>
      </c>
      <c r="B102" s="236">
        <v>5</v>
      </c>
      <c r="C102" s="235">
        <v>3</v>
      </c>
      <c r="D102" s="240">
        <v>1</v>
      </c>
      <c r="E102" s="236">
        <v>1</v>
      </c>
      <c r="F102" s="296"/>
      <c r="G102" s="240" t="s">
        <v>299</v>
      </c>
      <c r="H102" s="216">
        <v>73</v>
      </c>
      <c r="I102" s="277">
        <f>SUM(I103:I104)</f>
        <v>0</v>
      </c>
      <c r="J102" s="279">
        <f>SUM(J103:J104)</f>
        <v>0</v>
      </c>
      <c r="K102" s="278">
        <f>SUM(K103:K104)</f>
        <v>0</v>
      </c>
      <c r="L102" s="277">
        <f>SUM(L103:L104)</f>
        <v>0</v>
      </c>
    </row>
    <row r="103" spans="1:12" ht="26.25" hidden="1" customHeight="1">
      <c r="A103" s="230">
        <v>2</v>
      </c>
      <c r="B103" s="229">
        <v>5</v>
      </c>
      <c r="C103" s="228">
        <v>3</v>
      </c>
      <c r="D103" s="226">
        <v>1</v>
      </c>
      <c r="E103" s="229">
        <v>1</v>
      </c>
      <c r="F103" s="248">
        <v>1</v>
      </c>
      <c r="G103" s="226" t="s">
        <v>299</v>
      </c>
      <c r="H103" s="216">
        <v>74</v>
      </c>
      <c r="I103" s="225">
        <v>0</v>
      </c>
      <c r="J103" s="225">
        <v>0</v>
      </c>
      <c r="K103" s="225">
        <v>0</v>
      </c>
      <c r="L103" s="225">
        <v>0</v>
      </c>
    </row>
    <row r="104" spans="1:12" ht="26.25" hidden="1" customHeight="1">
      <c r="A104" s="237">
        <v>2</v>
      </c>
      <c r="B104" s="236">
        <v>5</v>
      </c>
      <c r="C104" s="235">
        <v>3</v>
      </c>
      <c r="D104" s="240">
        <v>1</v>
      </c>
      <c r="E104" s="236">
        <v>1</v>
      </c>
      <c r="F104" s="296">
        <v>2</v>
      </c>
      <c r="G104" s="240" t="s">
        <v>298</v>
      </c>
      <c r="H104" s="216">
        <v>75</v>
      </c>
      <c r="I104" s="225">
        <v>0</v>
      </c>
      <c r="J104" s="225">
        <v>0</v>
      </c>
      <c r="K104" s="225">
        <v>0</v>
      </c>
      <c r="L104" s="225">
        <v>0</v>
      </c>
    </row>
    <row r="105" spans="1:12" ht="27.75" hidden="1" customHeight="1">
      <c r="A105" s="237">
        <v>2</v>
      </c>
      <c r="B105" s="236">
        <v>5</v>
      </c>
      <c r="C105" s="235">
        <v>3</v>
      </c>
      <c r="D105" s="240">
        <v>2</v>
      </c>
      <c r="E105" s="236"/>
      <c r="F105" s="296"/>
      <c r="G105" s="240" t="s">
        <v>297</v>
      </c>
      <c r="H105" s="216">
        <v>76</v>
      </c>
      <c r="I105" s="277">
        <f>I106</f>
        <v>0</v>
      </c>
      <c r="J105" s="277">
        <f>J106</f>
        <v>0</v>
      </c>
      <c r="K105" s="277">
        <f>K106</f>
        <v>0</v>
      </c>
      <c r="L105" s="277">
        <f>L106</f>
        <v>0</v>
      </c>
    </row>
    <row r="106" spans="1:12" ht="25.5" hidden="1" customHeight="1">
      <c r="A106" s="237">
        <v>2</v>
      </c>
      <c r="B106" s="236">
        <v>5</v>
      </c>
      <c r="C106" s="235">
        <v>3</v>
      </c>
      <c r="D106" s="240">
        <v>2</v>
      </c>
      <c r="E106" s="236">
        <v>1</v>
      </c>
      <c r="F106" s="296"/>
      <c r="G106" s="240" t="s">
        <v>297</v>
      </c>
      <c r="H106" s="216">
        <v>77</v>
      </c>
      <c r="I106" s="277">
        <f>SUM(I107:I108)</f>
        <v>0</v>
      </c>
      <c r="J106" s="277">
        <f>SUM(J107:J108)</f>
        <v>0</v>
      </c>
      <c r="K106" s="277">
        <f>SUM(K107:K108)</f>
        <v>0</v>
      </c>
      <c r="L106" s="277">
        <f>SUM(L107:L108)</f>
        <v>0</v>
      </c>
    </row>
    <row r="107" spans="1:12" ht="30" hidden="1" customHeight="1">
      <c r="A107" s="237">
        <v>2</v>
      </c>
      <c r="B107" s="236">
        <v>5</v>
      </c>
      <c r="C107" s="235">
        <v>3</v>
      </c>
      <c r="D107" s="240">
        <v>2</v>
      </c>
      <c r="E107" s="236">
        <v>1</v>
      </c>
      <c r="F107" s="296">
        <v>1</v>
      </c>
      <c r="G107" s="240" t="s">
        <v>297</v>
      </c>
      <c r="H107" s="216">
        <v>78</v>
      </c>
      <c r="I107" s="225">
        <v>0</v>
      </c>
      <c r="J107" s="225">
        <v>0</v>
      </c>
      <c r="K107" s="225">
        <v>0</v>
      </c>
      <c r="L107" s="225">
        <v>0</v>
      </c>
    </row>
    <row r="108" spans="1:12" ht="18" hidden="1" customHeight="1">
      <c r="A108" s="237">
        <v>2</v>
      </c>
      <c r="B108" s="236">
        <v>5</v>
      </c>
      <c r="C108" s="235">
        <v>3</v>
      </c>
      <c r="D108" s="240">
        <v>2</v>
      </c>
      <c r="E108" s="236">
        <v>1</v>
      </c>
      <c r="F108" s="296">
        <v>2</v>
      </c>
      <c r="G108" s="240" t="s">
        <v>296</v>
      </c>
      <c r="H108" s="216">
        <v>79</v>
      </c>
      <c r="I108" s="225">
        <v>0</v>
      </c>
      <c r="J108" s="225">
        <v>0</v>
      </c>
      <c r="K108" s="225">
        <v>0</v>
      </c>
      <c r="L108" s="225">
        <v>0</v>
      </c>
    </row>
    <row r="109" spans="1:12" ht="16.5" hidden="1" customHeight="1">
      <c r="A109" s="287">
        <v>2</v>
      </c>
      <c r="B109" s="267">
        <v>6</v>
      </c>
      <c r="C109" s="266"/>
      <c r="D109" s="264"/>
      <c r="E109" s="267"/>
      <c r="F109" s="297"/>
      <c r="G109" s="288" t="s">
        <v>295</v>
      </c>
      <c r="H109" s="216">
        <v>80</v>
      </c>
      <c r="I109" s="233">
        <f>SUM(I110+I115+I119+I123+I127)</f>
        <v>0</v>
      </c>
      <c r="J109" s="239">
        <f>SUM(J110+J115+J119+J123+J127)</f>
        <v>0</v>
      </c>
      <c r="K109" s="238">
        <f>SUM(K110+K115+K119+K123+K127)</f>
        <v>0</v>
      </c>
      <c r="L109" s="233">
        <f>SUM(L110+L115+L119+L123+L127)</f>
        <v>0</v>
      </c>
    </row>
    <row r="110" spans="1:12" ht="14.25" hidden="1" customHeight="1">
      <c r="A110" s="237">
        <v>2</v>
      </c>
      <c r="B110" s="236">
        <v>6</v>
      </c>
      <c r="C110" s="235">
        <v>1</v>
      </c>
      <c r="D110" s="240"/>
      <c r="E110" s="236"/>
      <c r="F110" s="296"/>
      <c r="G110" s="240" t="s">
        <v>294</v>
      </c>
      <c r="H110" s="216">
        <v>81</v>
      </c>
      <c r="I110" s="277">
        <f t="shared" ref="I110:L111" si="8">I111</f>
        <v>0</v>
      </c>
      <c r="J110" s="279">
        <f t="shared" si="8"/>
        <v>0</v>
      </c>
      <c r="K110" s="278">
        <f t="shared" si="8"/>
        <v>0</v>
      </c>
      <c r="L110" s="277">
        <f t="shared" si="8"/>
        <v>0</v>
      </c>
    </row>
    <row r="111" spans="1:12" ht="14.25" hidden="1" customHeight="1">
      <c r="A111" s="230">
        <v>2</v>
      </c>
      <c r="B111" s="229">
        <v>6</v>
      </c>
      <c r="C111" s="228">
        <v>1</v>
      </c>
      <c r="D111" s="226">
        <v>1</v>
      </c>
      <c r="E111" s="229"/>
      <c r="F111" s="248"/>
      <c r="G111" s="226" t="s">
        <v>294</v>
      </c>
      <c r="H111" s="216">
        <v>82</v>
      </c>
      <c r="I111" s="233">
        <f t="shared" si="8"/>
        <v>0</v>
      </c>
      <c r="J111" s="239">
        <f t="shared" si="8"/>
        <v>0</v>
      </c>
      <c r="K111" s="238">
        <f t="shared" si="8"/>
        <v>0</v>
      </c>
      <c r="L111" s="233">
        <f t="shared" si="8"/>
        <v>0</v>
      </c>
    </row>
    <row r="112" spans="1:12" hidden="1">
      <c r="A112" s="230">
        <v>2</v>
      </c>
      <c r="B112" s="229">
        <v>6</v>
      </c>
      <c r="C112" s="228">
        <v>1</v>
      </c>
      <c r="D112" s="226">
        <v>1</v>
      </c>
      <c r="E112" s="229">
        <v>1</v>
      </c>
      <c r="F112" s="248"/>
      <c r="G112" s="226" t="s">
        <v>294</v>
      </c>
      <c r="H112" s="216">
        <v>83</v>
      </c>
      <c r="I112" s="233">
        <f>SUM(I113:I114)</f>
        <v>0</v>
      </c>
      <c r="J112" s="239">
        <f>SUM(J113:J114)</f>
        <v>0</v>
      </c>
      <c r="K112" s="238">
        <f>SUM(K113:K114)</f>
        <v>0</v>
      </c>
      <c r="L112" s="233">
        <f>SUM(L113:L114)</f>
        <v>0</v>
      </c>
    </row>
    <row r="113" spans="1:12" ht="13.5" hidden="1" customHeight="1">
      <c r="A113" s="230">
        <v>2</v>
      </c>
      <c r="B113" s="229">
        <v>6</v>
      </c>
      <c r="C113" s="228">
        <v>1</v>
      </c>
      <c r="D113" s="226">
        <v>1</v>
      </c>
      <c r="E113" s="229">
        <v>1</v>
      </c>
      <c r="F113" s="248">
        <v>1</v>
      </c>
      <c r="G113" s="226" t="s">
        <v>293</v>
      </c>
      <c r="H113" s="216">
        <v>84</v>
      </c>
      <c r="I113" s="225">
        <v>0</v>
      </c>
      <c r="J113" s="225">
        <v>0</v>
      </c>
      <c r="K113" s="225">
        <v>0</v>
      </c>
      <c r="L113" s="225">
        <v>0</v>
      </c>
    </row>
    <row r="114" spans="1:12" hidden="1">
      <c r="A114" s="247">
        <v>2</v>
      </c>
      <c r="B114" s="246">
        <v>6</v>
      </c>
      <c r="C114" s="245">
        <v>1</v>
      </c>
      <c r="D114" s="271">
        <v>1</v>
      </c>
      <c r="E114" s="246">
        <v>1</v>
      </c>
      <c r="F114" s="293">
        <v>2</v>
      </c>
      <c r="G114" s="271" t="s">
        <v>292</v>
      </c>
      <c r="H114" s="216">
        <v>85</v>
      </c>
      <c r="I114" s="280">
        <v>0</v>
      </c>
      <c r="J114" s="280">
        <v>0</v>
      </c>
      <c r="K114" s="280">
        <v>0</v>
      </c>
      <c r="L114" s="280">
        <v>0</v>
      </c>
    </row>
    <row r="115" spans="1:12" ht="25.5" hidden="1" customHeight="1">
      <c r="A115" s="230">
        <v>2</v>
      </c>
      <c r="B115" s="229">
        <v>6</v>
      </c>
      <c r="C115" s="228">
        <v>2</v>
      </c>
      <c r="D115" s="226"/>
      <c r="E115" s="229"/>
      <c r="F115" s="248"/>
      <c r="G115" s="226" t="s">
        <v>291</v>
      </c>
      <c r="H115" s="216">
        <v>86</v>
      </c>
      <c r="I115" s="233">
        <f t="shared" ref="I115:L117" si="9">I116</f>
        <v>0</v>
      </c>
      <c r="J115" s="239">
        <f t="shared" si="9"/>
        <v>0</v>
      </c>
      <c r="K115" s="238">
        <f t="shared" si="9"/>
        <v>0</v>
      </c>
      <c r="L115" s="233">
        <f t="shared" si="9"/>
        <v>0</v>
      </c>
    </row>
    <row r="116" spans="1:12" ht="14.25" hidden="1" customHeight="1">
      <c r="A116" s="230">
        <v>2</v>
      </c>
      <c r="B116" s="229">
        <v>6</v>
      </c>
      <c r="C116" s="228">
        <v>2</v>
      </c>
      <c r="D116" s="226">
        <v>1</v>
      </c>
      <c r="E116" s="229"/>
      <c r="F116" s="248"/>
      <c r="G116" s="226" t="s">
        <v>291</v>
      </c>
      <c r="H116" s="216">
        <v>87</v>
      </c>
      <c r="I116" s="233">
        <f t="shared" si="9"/>
        <v>0</v>
      </c>
      <c r="J116" s="239">
        <f t="shared" si="9"/>
        <v>0</v>
      </c>
      <c r="K116" s="238">
        <f t="shared" si="9"/>
        <v>0</v>
      </c>
      <c r="L116" s="233">
        <f t="shared" si="9"/>
        <v>0</v>
      </c>
    </row>
    <row r="117" spans="1:12" ht="14.25" hidden="1" customHeight="1">
      <c r="A117" s="230">
        <v>2</v>
      </c>
      <c r="B117" s="229">
        <v>6</v>
      </c>
      <c r="C117" s="228">
        <v>2</v>
      </c>
      <c r="D117" s="226">
        <v>1</v>
      </c>
      <c r="E117" s="229">
        <v>1</v>
      </c>
      <c r="F117" s="248"/>
      <c r="G117" s="226" t="s">
        <v>291</v>
      </c>
      <c r="H117" s="216">
        <v>88</v>
      </c>
      <c r="I117" s="218">
        <f t="shared" si="9"/>
        <v>0</v>
      </c>
      <c r="J117" s="295">
        <f t="shared" si="9"/>
        <v>0</v>
      </c>
      <c r="K117" s="294">
        <f t="shared" si="9"/>
        <v>0</v>
      </c>
      <c r="L117" s="218">
        <f t="shared" si="9"/>
        <v>0</v>
      </c>
    </row>
    <row r="118" spans="1:12" ht="25.5" hidden="1" customHeight="1">
      <c r="A118" s="230">
        <v>2</v>
      </c>
      <c r="B118" s="229">
        <v>6</v>
      </c>
      <c r="C118" s="228">
        <v>2</v>
      </c>
      <c r="D118" s="226">
        <v>1</v>
      </c>
      <c r="E118" s="229">
        <v>1</v>
      </c>
      <c r="F118" s="248">
        <v>1</v>
      </c>
      <c r="G118" s="226" t="s">
        <v>291</v>
      </c>
      <c r="H118" s="216">
        <v>89</v>
      </c>
      <c r="I118" s="225">
        <v>0</v>
      </c>
      <c r="J118" s="225">
        <v>0</v>
      </c>
      <c r="K118" s="225">
        <v>0</v>
      </c>
      <c r="L118" s="225">
        <v>0</v>
      </c>
    </row>
    <row r="119" spans="1:12" ht="26.25" hidden="1" customHeight="1">
      <c r="A119" s="247">
        <v>2</v>
      </c>
      <c r="B119" s="246">
        <v>6</v>
      </c>
      <c r="C119" s="245">
        <v>3</v>
      </c>
      <c r="D119" s="271"/>
      <c r="E119" s="246"/>
      <c r="F119" s="293"/>
      <c r="G119" s="271" t="s">
        <v>290</v>
      </c>
      <c r="H119" s="216">
        <v>90</v>
      </c>
      <c r="I119" s="243">
        <f t="shared" ref="I119:L121" si="10">I120</f>
        <v>0</v>
      </c>
      <c r="J119" s="242">
        <f t="shared" si="10"/>
        <v>0</v>
      </c>
      <c r="K119" s="241">
        <f t="shared" si="10"/>
        <v>0</v>
      </c>
      <c r="L119" s="243">
        <f t="shared" si="10"/>
        <v>0</v>
      </c>
    </row>
    <row r="120" spans="1:12" ht="25.5" hidden="1" customHeight="1">
      <c r="A120" s="230">
        <v>2</v>
      </c>
      <c r="B120" s="229">
        <v>6</v>
      </c>
      <c r="C120" s="228">
        <v>3</v>
      </c>
      <c r="D120" s="226">
        <v>1</v>
      </c>
      <c r="E120" s="229"/>
      <c r="F120" s="248"/>
      <c r="G120" s="226" t="s">
        <v>290</v>
      </c>
      <c r="H120" s="216">
        <v>91</v>
      </c>
      <c r="I120" s="233">
        <f t="shared" si="10"/>
        <v>0</v>
      </c>
      <c r="J120" s="239">
        <f t="shared" si="10"/>
        <v>0</v>
      </c>
      <c r="K120" s="238">
        <f t="shared" si="10"/>
        <v>0</v>
      </c>
      <c r="L120" s="233">
        <f t="shared" si="10"/>
        <v>0</v>
      </c>
    </row>
    <row r="121" spans="1:12" ht="26.25" hidden="1" customHeight="1">
      <c r="A121" s="230">
        <v>2</v>
      </c>
      <c r="B121" s="229">
        <v>6</v>
      </c>
      <c r="C121" s="228">
        <v>3</v>
      </c>
      <c r="D121" s="226">
        <v>1</v>
      </c>
      <c r="E121" s="229">
        <v>1</v>
      </c>
      <c r="F121" s="248"/>
      <c r="G121" s="226" t="s">
        <v>290</v>
      </c>
      <c r="H121" s="216">
        <v>92</v>
      </c>
      <c r="I121" s="233">
        <f t="shared" si="10"/>
        <v>0</v>
      </c>
      <c r="J121" s="239">
        <f t="shared" si="10"/>
        <v>0</v>
      </c>
      <c r="K121" s="238">
        <f t="shared" si="10"/>
        <v>0</v>
      </c>
      <c r="L121" s="233">
        <f t="shared" si="10"/>
        <v>0</v>
      </c>
    </row>
    <row r="122" spans="1:12" ht="27" hidden="1" customHeight="1">
      <c r="A122" s="230">
        <v>2</v>
      </c>
      <c r="B122" s="229">
        <v>6</v>
      </c>
      <c r="C122" s="228">
        <v>3</v>
      </c>
      <c r="D122" s="226">
        <v>1</v>
      </c>
      <c r="E122" s="229">
        <v>1</v>
      </c>
      <c r="F122" s="248">
        <v>1</v>
      </c>
      <c r="G122" s="226" t="s">
        <v>290</v>
      </c>
      <c r="H122" s="216">
        <v>93</v>
      </c>
      <c r="I122" s="225">
        <v>0</v>
      </c>
      <c r="J122" s="225">
        <v>0</v>
      </c>
      <c r="K122" s="225">
        <v>0</v>
      </c>
      <c r="L122" s="225">
        <v>0</v>
      </c>
    </row>
    <row r="123" spans="1:12" ht="25.5" hidden="1" customHeight="1">
      <c r="A123" s="247">
        <v>2</v>
      </c>
      <c r="B123" s="246">
        <v>6</v>
      </c>
      <c r="C123" s="245">
        <v>4</v>
      </c>
      <c r="D123" s="271"/>
      <c r="E123" s="246"/>
      <c r="F123" s="293"/>
      <c r="G123" s="271" t="s">
        <v>289</v>
      </c>
      <c r="H123" s="216">
        <v>94</v>
      </c>
      <c r="I123" s="243">
        <f t="shared" ref="I123:L125" si="11">I124</f>
        <v>0</v>
      </c>
      <c r="J123" s="242">
        <f t="shared" si="11"/>
        <v>0</v>
      </c>
      <c r="K123" s="241">
        <f t="shared" si="11"/>
        <v>0</v>
      </c>
      <c r="L123" s="243">
        <f t="shared" si="11"/>
        <v>0</v>
      </c>
    </row>
    <row r="124" spans="1:12" ht="27" hidden="1" customHeight="1">
      <c r="A124" s="230">
        <v>2</v>
      </c>
      <c r="B124" s="229">
        <v>6</v>
      </c>
      <c r="C124" s="228">
        <v>4</v>
      </c>
      <c r="D124" s="226">
        <v>1</v>
      </c>
      <c r="E124" s="229"/>
      <c r="F124" s="248"/>
      <c r="G124" s="226" t="s">
        <v>289</v>
      </c>
      <c r="H124" s="216">
        <v>95</v>
      </c>
      <c r="I124" s="233">
        <f t="shared" si="11"/>
        <v>0</v>
      </c>
      <c r="J124" s="239">
        <f t="shared" si="11"/>
        <v>0</v>
      </c>
      <c r="K124" s="238">
        <f t="shared" si="11"/>
        <v>0</v>
      </c>
      <c r="L124" s="233">
        <f t="shared" si="11"/>
        <v>0</v>
      </c>
    </row>
    <row r="125" spans="1:12" ht="27" hidden="1" customHeight="1">
      <c r="A125" s="230">
        <v>2</v>
      </c>
      <c r="B125" s="229">
        <v>6</v>
      </c>
      <c r="C125" s="228">
        <v>4</v>
      </c>
      <c r="D125" s="226">
        <v>1</v>
      </c>
      <c r="E125" s="229">
        <v>1</v>
      </c>
      <c r="F125" s="248"/>
      <c r="G125" s="226" t="s">
        <v>289</v>
      </c>
      <c r="H125" s="216">
        <v>96</v>
      </c>
      <c r="I125" s="233">
        <f t="shared" si="11"/>
        <v>0</v>
      </c>
      <c r="J125" s="239">
        <f t="shared" si="11"/>
        <v>0</v>
      </c>
      <c r="K125" s="238">
        <f t="shared" si="11"/>
        <v>0</v>
      </c>
      <c r="L125" s="233">
        <f t="shared" si="11"/>
        <v>0</v>
      </c>
    </row>
    <row r="126" spans="1:12" ht="27.75" hidden="1" customHeight="1">
      <c r="A126" s="230">
        <v>2</v>
      </c>
      <c r="B126" s="229">
        <v>6</v>
      </c>
      <c r="C126" s="228">
        <v>4</v>
      </c>
      <c r="D126" s="226">
        <v>1</v>
      </c>
      <c r="E126" s="229">
        <v>1</v>
      </c>
      <c r="F126" s="248">
        <v>1</v>
      </c>
      <c r="G126" s="226" t="s">
        <v>289</v>
      </c>
      <c r="H126" s="216">
        <v>97</v>
      </c>
      <c r="I126" s="225">
        <v>0</v>
      </c>
      <c r="J126" s="225">
        <v>0</v>
      </c>
      <c r="K126" s="225">
        <v>0</v>
      </c>
      <c r="L126" s="225">
        <v>0</v>
      </c>
    </row>
    <row r="127" spans="1:12" ht="27" hidden="1" customHeight="1">
      <c r="A127" s="237">
        <v>2</v>
      </c>
      <c r="B127" s="255">
        <v>6</v>
      </c>
      <c r="C127" s="261">
        <v>5</v>
      </c>
      <c r="D127" s="250"/>
      <c r="E127" s="255"/>
      <c r="F127" s="249"/>
      <c r="G127" s="250" t="s">
        <v>287</v>
      </c>
      <c r="H127" s="216">
        <v>98</v>
      </c>
      <c r="I127" s="253">
        <f t="shared" ref="I127:L129" si="12">I128</f>
        <v>0</v>
      </c>
      <c r="J127" s="274">
        <f t="shared" si="12"/>
        <v>0</v>
      </c>
      <c r="K127" s="251">
        <f t="shared" si="12"/>
        <v>0</v>
      </c>
      <c r="L127" s="253">
        <f t="shared" si="12"/>
        <v>0</v>
      </c>
    </row>
    <row r="128" spans="1:12" ht="29.25" hidden="1" customHeight="1">
      <c r="A128" s="230">
        <v>2</v>
      </c>
      <c r="B128" s="229">
        <v>6</v>
      </c>
      <c r="C128" s="228">
        <v>5</v>
      </c>
      <c r="D128" s="226">
        <v>1</v>
      </c>
      <c r="E128" s="229"/>
      <c r="F128" s="248"/>
      <c r="G128" s="250" t="s">
        <v>288</v>
      </c>
      <c r="H128" s="216">
        <v>99</v>
      </c>
      <c r="I128" s="233">
        <f t="shared" si="12"/>
        <v>0</v>
      </c>
      <c r="J128" s="239">
        <f t="shared" si="12"/>
        <v>0</v>
      </c>
      <c r="K128" s="238">
        <f t="shared" si="12"/>
        <v>0</v>
      </c>
      <c r="L128" s="233">
        <f t="shared" si="12"/>
        <v>0</v>
      </c>
    </row>
    <row r="129" spans="1:12" ht="25.5" hidden="1" customHeight="1">
      <c r="A129" s="230">
        <v>2</v>
      </c>
      <c r="B129" s="229">
        <v>6</v>
      </c>
      <c r="C129" s="228">
        <v>5</v>
      </c>
      <c r="D129" s="226">
        <v>1</v>
      </c>
      <c r="E129" s="229">
        <v>1</v>
      </c>
      <c r="F129" s="248"/>
      <c r="G129" s="250" t="s">
        <v>287</v>
      </c>
      <c r="H129" s="216">
        <v>100</v>
      </c>
      <c r="I129" s="233">
        <f t="shared" si="12"/>
        <v>0</v>
      </c>
      <c r="J129" s="239">
        <f t="shared" si="12"/>
        <v>0</v>
      </c>
      <c r="K129" s="238">
        <f t="shared" si="12"/>
        <v>0</v>
      </c>
      <c r="L129" s="233">
        <f t="shared" si="12"/>
        <v>0</v>
      </c>
    </row>
    <row r="130" spans="1:12" ht="27.75" hidden="1" customHeight="1">
      <c r="A130" s="229">
        <v>2</v>
      </c>
      <c r="B130" s="228">
        <v>6</v>
      </c>
      <c r="C130" s="229">
        <v>5</v>
      </c>
      <c r="D130" s="229">
        <v>1</v>
      </c>
      <c r="E130" s="226">
        <v>1</v>
      </c>
      <c r="F130" s="248">
        <v>1</v>
      </c>
      <c r="G130" s="250" t="s">
        <v>286</v>
      </c>
      <c r="H130" s="216">
        <v>101</v>
      </c>
      <c r="I130" s="225">
        <v>0</v>
      </c>
      <c r="J130" s="225">
        <v>0</v>
      </c>
      <c r="K130" s="225">
        <v>0</v>
      </c>
      <c r="L130" s="225">
        <v>0</v>
      </c>
    </row>
    <row r="131" spans="1:12" ht="14.25" hidden="1" customHeight="1">
      <c r="A131" s="287">
        <v>2</v>
      </c>
      <c r="B131" s="267">
        <v>7</v>
      </c>
      <c r="C131" s="267"/>
      <c r="D131" s="266"/>
      <c r="E131" s="266"/>
      <c r="F131" s="265"/>
      <c r="G131" s="264" t="s">
        <v>285</v>
      </c>
      <c r="H131" s="216">
        <v>102</v>
      </c>
      <c r="I131" s="238">
        <f>SUM(I132+I137+I145)</f>
        <v>0</v>
      </c>
      <c r="J131" s="239">
        <f>SUM(J132+J137+J145)</f>
        <v>0</v>
      </c>
      <c r="K131" s="238">
        <f>SUM(K132+K137+K145)</f>
        <v>0</v>
      </c>
      <c r="L131" s="233">
        <f>SUM(L132+L137+L145)</f>
        <v>0</v>
      </c>
    </row>
    <row r="132" spans="1:12" hidden="1">
      <c r="A132" s="230">
        <v>2</v>
      </c>
      <c r="B132" s="229">
        <v>7</v>
      </c>
      <c r="C132" s="229">
        <v>1</v>
      </c>
      <c r="D132" s="228"/>
      <c r="E132" s="228"/>
      <c r="F132" s="227"/>
      <c r="G132" s="226" t="s">
        <v>284</v>
      </c>
      <c r="H132" s="216">
        <v>103</v>
      </c>
      <c r="I132" s="238">
        <f t="shared" ref="I132:L133" si="13">I133</f>
        <v>0</v>
      </c>
      <c r="J132" s="239">
        <f t="shared" si="13"/>
        <v>0</v>
      </c>
      <c r="K132" s="238">
        <f t="shared" si="13"/>
        <v>0</v>
      </c>
      <c r="L132" s="233">
        <f t="shared" si="13"/>
        <v>0</v>
      </c>
    </row>
    <row r="133" spans="1:12" ht="14.25" hidden="1" customHeight="1">
      <c r="A133" s="230">
        <v>2</v>
      </c>
      <c r="B133" s="229">
        <v>7</v>
      </c>
      <c r="C133" s="229">
        <v>1</v>
      </c>
      <c r="D133" s="228">
        <v>1</v>
      </c>
      <c r="E133" s="228"/>
      <c r="F133" s="227"/>
      <c r="G133" s="226" t="s">
        <v>284</v>
      </c>
      <c r="H133" s="216">
        <v>104</v>
      </c>
      <c r="I133" s="238">
        <f t="shared" si="13"/>
        <v>0</v>
      </c>
      <c r="J133" s="239">
        <f t="shared" si="13"/>
        <v>0</v>
      </c>
      <c r="K133" s="238">
        <f t="shared" si="13"/>
        <v>0</v>
      </c>
      <c r="L133" s="233">
        <f t="shared" si="13"/>
        <v>0</v>
      </c>
    </row>
    <row r="134" spans="1:12" ht="15.75" hidden="1" customHeight="1">
      <c r="A134" s="230">
        <v>2</v>
      </c>
      <c r="B134" s="229">
        <v>7</v>
      </c>
      <c r="C134" s="229">
        <v>1</v>
      </c>
      <c r="D134" s="228">
        <v>1</v>
      </c>
      <c r="E134" s="228">
        <v>1</v>
      </c>
      <c r="F134" s="227"/>
      <c r="G134" s="226" t="s">
        <v>284</v>
      </c>
      <c r="H134" s="216">
        <v>105</v>
      </c>
      <c r="I134" s="238">
        <f>SUM(I135:I136)</f>
        <v>0</v>
      </c>
      <c r="J134" s="239">
        <f>SUM(J135:J136)</f>
        <v>0</v>
      </c>
      <c r="K134" s="238">
        <f>SUM(K135:K136)</f>
        <v>0</v>
      </c>
      <c r="L134" s="233">
        <f>SUM(L135:L136)</f>
        <v>0</v>
      </c>
    </row>
    <row r="135" spans="1:12" ht="14.25" hidden="1" customHeight="1">
      <c r="A135" s="247">
        <v>2</v>
      </c>
      <c r="B135" s="246">
        <v>7</v>
      </c>
      <c r="C135" s="247">
        <v>1</v>
      </c>
      <c r="D135" s="229">
        <v>1</v>
      </c>
      <c r="E135" s="245">
        <v>1</v>
      </c>
      <c r="F135" s="244">
        <v>1</v>
      </c>
      <c r="G135" s="271" t="s">
        <v>283</v>
      </c>
      <c r="H135" s="216">
        <v>106</v>
      </c>
      <c r="I135" s="290">
        <v>0</v>
      </c>
      <c r="J135" s="290">
        <v>0</v>
      </c>
      <c r="K135" s="290">
        <v>0</v>
      </c>
      <c r="L135" s="290">
        <v>0</v>
      </c>
    </row>
    <row r="136" spans="1:12" ht="14.25" hidden="1" customHeight="1">
      <c r="A136" s="229">
        <v>2</v>
      </c>
      <c r="B136" s="229">
        <v>7</v>
      </c>
      <c r="C136" s="230">
        <v>1</v>
      </c>
      <c r="D136" s="229">
        <v>1</v>
      </c>
      <c r="E136" s="228">
        <v>1</v>
      </c>
      <c r="F136" s="227">
        <v>2</v>
      </c>
      <c r="G136" s="226" t="s">
        <v>282</v>
      </c>
      <c r="H136" s="216">
        <v>107</v>
      </c>
      <c r="I136" s="262">
        <v>0</v>
      </c>
      <c r="J136" s="262">
        <v>0</v>
      </c>
      <c r="K136" s="262">
        <v>0</v>
      </c>
      <c r="L136" s="262">
        <v>0</v>
      </c>
    </row>
    <row r="137" spans="1:12" ht="25.5" hidden="1" customHeight="1">
      <c r="A137" s="237">
        <v>2</v>
      </c>
      <c r="B137" s="236">
        <v>7</v>
      </c>
      <c r="C137" s="237">
        <v>2</v>
      </c>
      <c r="D137" s="236"/>
      <c r="E137" s="235"/>
      <c r="F137" s="234"/>
      <c r="G137" s="240" t="s">
        <v>281</v>
      </c>
      <c r="H137" s="216">
        <v>108</v>
      </c>
      <c r="I137" s="278">
        <f t="shared" ref="I137:L138" si="14">I138</f>
        <v>0</v>
      </c>
      <c r="J137" s="279">
        <f t="shared" si="14"/>
        <v>0</v>
      </c>
      <c r="K137" s="278">
        <f t="shared" si="14"/>
        <v>0</v>
      </c>
      <c r="L137" s="277">
        <f t="shared" si="14"/>
        <v>0</v>
      </c>
    </row>
    <row r="138" spans="1:12" ht="25.5" hidden="1" customHeight="1">
      <c r="A138" s="230">
        <v>2</v>
      </c>
      <c r="B138" s="229">
        <v>7</v>
      </c>
      <c r="C138" s="230">
        <v>2</v>
      </c>
      <c r="D138" s="229">
        <v>1</v>
      </c>
      <c r="E138" s="228"/>
      <c r="F138" s="227"/>
      <c r="G138" s="226" t="s">
        <v>280</v>
      </c>
      <c r="H138" s="216">
        <v>109</v>
      </c>
      <c r="I138" s="238">
        <f t="shared" si="14"/>
        <v>0</v>
      </c>
      <c r="J138" s="239">
        <f t="shared" si="14"/>
        <v>0</v>
      </c>
      <c r="K138" s="238">
        <f t="shared" si="14"/>
        <v>0</v>
      </c>
      <c r="L138" s="233">
        <f t="shared" si="14"/>
        <v>0</v>
      </c>
    </row>
    <row r="139" spans="1:12" ht="25.5" hidden="1" customHeight="1">
      <c r="A139" s="230">
        <v>2</v>
      </c>
      <c r="B139" s="229">
        <v>7</v>
      </c>
      <c r="C139" s="230">
        <v>2</v>
      </c>
      <c r="D139" s="229">
        <v>1</v>
      </c>
      <c r="E139" s="228">
        <v>1</v>
      </c>
      <c r="F139" s="227"/>
      <c r="G139" s="226" t="s">
        <v>280</v>
      </c>
      <c r="H139" s="216">
        <v>110</v>
      </c>
      <c r="I139" s="238">
        <f>SUM(I140:I141)</f>
        <v>0</v>
      </c>
      <c r="J139" s="239">
        <f>SUM(J140:J141)</f>
        <v>0</v>
      </c>
      <c r="K139" s="238">
        <f>SUM(K140:K141)</f>
        <v>0</v>
      </c>
      <c r="L139" s="233">
        <f>SUM(L140:L141)</f>
        <v>0</v>
      </c>
    </row>
    <row r="140" spans="1:12" ht="12" hidden="1" customHeight="1">
      <c r="A140" s="230">
        <v>2</v>
      </c>
      <c r="B140" s="229">
        <v>7</v>
      </c>
      <c r="C140" s="230">
        <v>2</v>
      </c>
      <c r="D140" s="229">
        <v>1</v>
      </c>
      <c r="E140" s="228">
        <v>1</v>
      </c>
      <c r="F140" s="227">
        <v>1</v>
      </c>
      <c r="G140" s="226" t="s">
        <v>279</v>
      </c>
      <c r="H140" s="216">
        <v>111</v>
      </c>
      <c r="I140" s="262">
        <v>0</v>
      </c>
      <c r="J140" s="262">
        <v>0</v>
      </c>
      <c r="K140" s="262">
        <v>0</v>
      </c>
      <c r="L140" s="262">
        <v>0</v>
      </c>
    </row>
    <row r="141" spans="1:12" ht="15" hidden="1" customHeight="1">
      <c r="A141" s="230">
        <v>2</v>
      </c>
      <c r="B141" s="229">
        <v>7</v>
      </c>
      <c r="C141" s="230">
        <v>2</v>
      </c>
      <c r="D141" s="229">
        <v>1</v>
      </c>
      <c r="E141" s="228">
        <v>1</v>
      </c>
      <c r="F141" s="227">
        <v>2</v>
      </c>
      <c r="G141" s="226" t="s">
        <v>278</v>
      </c>
      <c r="H141" s="216">
        <v>112</v>
      </c>
      <c r="I141" s="262">
        <v>0</v>
      </c>
      <c r="J141" s="262">
        <v>0</v>
      </c>
      <c r="K141" s="262">
        <v>0</v>
      </c>
      <c r="L141" s="262">
        <v>0</v>
      </c>
    </row>
    <row r="142" spans="1:12" ht="15" hidden="1" customHeight="1">
      <c r="A142" s="230">
        <v>2</v>
      </c>
      <c r="B142" s="229">
        <v>7</v>
      </c>
      <c r="C142" s="230">
        <v>2</v>
      </c>
      <c r="D142" s="229">
        <v>2</v>
      </c>
      <c r="E142" s="228"/>
      <c r="F142" s="227"/>
      <c r="G142" s="226" t="s">
        <v>277</v>
      </c>
      <c r="H142" s="216">
        <v>113</v>
      </c>
      <c r="I142" s="238">
        <f>I143</f>
        <v>0</v>
      </c>
      <c r="J142" s="238">
        <f>J143</f>
        <v>0</v>
      </c>
      <c r="K142" s="238">
        <f>K143</f>
        <v>0</v>
      </c>
      <c r="L142" s="238">
        <f>L143</f>
        <v>0</v>
      </c>
    </row>
    <row r="143" spans="1:12" ht="15" hidden="1" customHeight="1">
      <c r="A143" s="230">
        <v>2</v>
      </c>
      <c r="B143" s="229">
        <v>7</v>
      </c>
      <c r="C143" s="230">
        <v>2</v>
      </c>
      <c r="D143" s="229">
        <v>2</v>
      </c>
      <c r="E143" s="228">
        <v>1</v>
      </c>
      <c r="F143" s="227"/>
      <c r="G143" s="226" t="s">
        <v>277</v>
      </c>
      <c r="H143" s="216">
        <v>114</v>
      </c>
      <c r="I143" s="238">
        <f>SUM(I144)</f>
        <v>0</v>
      </c>
      <c r="J143" s="238">
        <f>SUM(J144)</f>
        <v>0</v>
      </c>
      <c r="K143" s="238">
        <f>SUM(K144)</f>
        <v>0</v>
      </c>
      <c r="L143" s="238">
        <f>SUM(L144)</f>
        <v>0</v>
      </c>
    </row>
    <row r="144" spans="1:12" ht="15" hidden="1" customHeight="1">
      <c r="A144" s="230">
        <v>2</v>
      </c>
      <c r="B144" s="229">
        <v>7</v>
      </c>
      <c r="C144" s="230">
        <v>2</v>
      </c>
      <c r="D144" s="229">
        <v>2</v>
      </c>
      <c r="E144" s="228">
        <v>1</v>
      </c>
      <c r="F144" s="227">
        <v>1</v>
      </c>
      <c r="G144" s="226" t="s">
        <v>277</v>
      </c>
      <c r="H144" s="216">
        <v>115</v>
      </c>
      <c r="I144" s="262">
        <v>0</v>
      </c>
      <c r="J144" s="262">
        <v>0</v>
      </c>
      <c r="K144" s="262">
        <v>0</v>
      </c>
      <c r="L144" s="262">
        <v>0</v>
      </c>
    </row>
    <row r="145" spans="1:12" hidden="1">
      <c r="A145" s="230">
        <v>2</v>
      </c>
      <c r="B145" s="229">
        <v>7</v>
      </c>
      <c r="C145" s="230">
        <v>3</v>
      </c>
      <c r="D145" s="229"/>
      <c r="E145" s="228"/>
      <c r="F145" s="227"/>
      <c r="G145" s="226" t="s">
        <v>276</v>
      </c>
      <c r="H145" s="216">
        <v>116</v>
      </c>
      <c r="I145" s="238">
        <f t="shared" ref="I145:L146" si="15">I146</f>
        <v>0</v>
      </c>
      <c r="J145" s="239">
        <f t="shared" si="15"/>
        <v>0</v>
      </c>
      <c r="K145" s="238">
        <f t="shared" si="15"/>
        <v>0</v>
      </c>
      <c r="L145" s="233">
        <f t="shared" si="15"/>
        <v>0</v>
      </c>
    </row>
    <row r="146" spans="1:12" hidden="1">
      <c r="A146" s="237">
        <v>2</v>
      </c>
      <c r="B146" s="255">
        <v>7</v>
      </c>
      <c r="C146" s="263">
        <v>3</v>
      </c>
      <c r="D146" s="255">
        <v>1</v>
      </c>
      <c r="E146" s="261"/>
      <c r="F146" s="254"/>
      <c r="G146" s="250" t="s">
        <v>276</v>
      </c>
      <c r="H146" s="216">
        <v>117</v>
      </c>
      <c r="I146" s="251">
        <f t="shared" si="15"/>
        <v>0</v>
      </c>
      <c r="J146" s="274">
        <f t="shared" si="15"/>
        <v>0</v>
      </c>
      <c r="K146" s="251">
        <f t="shared" si="15"/>
        <v>0</v>
      </c>
      <c r="L146" s="253">
        <f t="shared" si="15"/>
        <v>0</v>
      </c>
    </row>
    <row r="147" spans="1:12" hidden="1">
      <c r="A147" s="230">
        <v>2</v>
      </c>
      <c r="B147" s="229">
        <v>7</v>
      </c>
      <c r="C147" s="230">
        <v>3</v>
      </c>
      <c r="D147" s="229">
        <v>1</v>
      </c>
      <c r="E147" s="228">
        <v>1</v>
      </c>
      <c r="F147" s="227"/>
      <c r="G147" s="226" t="s">
        <v>276</v>
      </c>
      <c r="H147" s="216">
        <v>118</v>
      </c>
      <c r="I147" s="238">
        <f>SUM(I148:I149)</f>
        <v>0</v>
      </c>
      <c r="J147" s="239">
        <f>SUM(J148:J149)</f>
        <v>0</v>
      </c>
      <c r="K147" s="238">
        <f>SUM(K148:K149)</f>
        <v>0</v>
      </c>
      <c r="L147" s="233">
        <f>SUM(L148:L149)</f>
        <v>0</v>
      </c>
    </row>
    <row r="148" spans="1:12" hidden="1">
      <c r="A148" s="247">
        <v>2</v>
      </c>
      <c r="B148" s="246">
        <v>7</v>
      </c>
      <c r="C148" s="247">
        <v>3</v>
      </c>
      <c r="D148" s="246">
        <v>1</v>
      </c>
      <c r="E148" s="245">
        <v>1</v>
      </c>
      <c r="F148" s="244">
        <v>1</v>
      </c>
      <c r="G148" s="271" t="s">
        <v>275</v>
      </c>
      <c r="H148" s="216">
        <v>119</v>
      </c>
      <c r="I148" s="290">
        <v>0</v>
      </c>
      <c r="J148" s="290">
        <v>0</v>
      </c>
      <c r="K148" s="290">
        <v>0</v>
      </c>
      <c r="L148" s="290">
        <v>0</v>
      </c>
    </row>
    <row r="149" spans="1:12" ht="16.5" hidden="1" customHeight="1">
      <c r="A149" s="230">
        <v>2</v>
      </c>
      <c r="B149" s="229">
        <v>7</v>
      </c>
      <c r="C149" s="230">
        <v>3</v>
      </c>
      <c r="D149" s="229">
        <v>1</v>
      </c>
      <c r="E149" s="228">
        <v>1</v>
      </c>
      <c r="F149" s="227">
        <v>2</v>
      </c>
      <c r="G149" s="226" t="s">
        <v>274</v>
      </c>
      <c r="H149" s="216">
        <v>120</v>
      </c>
      <c r="I149" s="262">
        <v>0</v>
      </c>
      <c r="J149" s="225">
        <v>0</v>
      </c>
      <c r="K149" s="225">
        <v>0</v>
      </c>
      <c r="L149" s="225">
        <v>0</v>
      </c>
    </row>
    <row r="150" spans="1:12" ht="15" hidden="1" customHeight="1">
      <c r="A150" s="287">
        <v>2</v>
      </c>
      <c r="B150" s="287">
        <v>8</v>
      </c>
      <c r="C150" s="267"/>
      <c r="D150" s="286"/>
      <c r="E150" s="285"/>
      <c r="F150" s="284"/>
      <c r="G150" s="292" t="s">
        <v>273</v>
      </c>
      <c r="H150" s="216">
        <v>121</v>
      </c>
      <c r="I150" s="241">
        <f>I151</f>
        <v>0</v>
      </c>
      <c r="J150" s="242">
        <f>J151</f>
        <v>0</v>
      </c>
      <c r="K150" s="241">
        <f>K151</f>
        <v>0</v>
      </c>
      <c r="L150" s="243">
        <f>L151</f>
        <v>0</v>
      </c>
    </row>
    <row r="151" spans="1:12" ht="14.25" hidden="1" customHeight="1">
      <c r="A151" s="237">
        <v>2</v>
      </c>
      <c r="B151" s="237">
        <v>8</v>
      </c>
      <c r="C151" s="237">
        <v>1</v>
      </c>
      <c r="D151" s="236"/>
      <c r="E151" s="235"/>
      <c r="F151" s="234"/>
      <c r="G151" s="271" t="s">
        <v>273</v>
      </c>
      <c r="H151" s="216">
        <v>122</v>
      </c>
      <c r="I151" s="241">
        <f>I152+I157</f>
        <v>0</v>
      </c>
      <c r="J151" s="242">
        <f>J152+J157</f>
        <v>0</v>
      </c>
      <c r="K151" s="241">
        <f>K152+K157</f>
        <v>0</v>
      </c>
      <c r="L151" s="243">
        <f>L152+L157</f>
        <v>0</v>
      </c>
    </row>
    <row r="152" spans="1:12" ht="13.5" hidden="1" customHeight="1">
      <c r="A152" s="230">
        <v>2</v>
      </c>
      <c r="B152" s="229">
        <v>8</v>
      </c>
      <c r="C152" s="226">
        <v>1</v>
      </c>
      <c r="D152" s="229">
        <v>1</v>
      </c>
      <c r="E152" s="228"/>
      <c r="F152" s="227"/>
      <c r="G152" s="226" t="s">
        <v>272</v>
      </c>
      <c r="H152" s="216">
        <v>123</v>
      </c>
      <c r="I152" s="238">
        <f>I153</f>
        <v>0</v>
      </c>
      <c r="J152" s="239">
        <f>J153</f>
        <v>0</v>
      </c>
      <c r="K152" s="238">
        <f>K153</f>
        <v>0</v>
      </c>
      <c r="L152" s="233">
        <f>L153</f>
        <v>0</v>
      </c>
    </row>
    <row r="153" spans="1:12" ht="13.5" hidden="1" customHeight="1">
      <c r="A153" s="230">
        <v>2</v>
      </c>
      <c r="B153" s="229">
        <v>8</v>
      </c>
      <c r="C153" s="271">
        <v>1</v>
      </c>
      <c r="D153" s="246">
        <v>1</v>
      </c>
      <c r="E153" s="245">
        <v>1</v>
      </c>
      <c r="F153" s="244"/>
      <c r="G153" s="226" t="s">
        <v>272</v>
      </c>
      <c r="H153" s="216">
        <v>124</v>
      </c>
      <c r="I153" s="241">
        <f>SUM(I154:I156)</f>
        <v>0</v>
      </c>
      <c r="J153" s="241">
        <f>SUM(J154:J156)</f>
        <v>0</v>
      </c>
      <c r="K153" s="241">
        <f>SUM(K154:K156)</f>
        <v>0</v>
      </c>
      <c r="L153" s="241">
        <f>SUM(L154:L156)</f>
        <v>0</v>
      </c>
    </row>
    <row r="154" spans="1:12" ht="13.5" hidden="1" customHeight="1">
      <c r="A154" s="229">
        <v>2</v>
      </c>
      <c r="B154" s="246">
        <v>8</v>
      </c>
      <c r="C154" s="226">
        <v>1</v>
      </c>
      <c r="D154" s="229">
        <v>1</v>
      </c>
      <c r="E154" s="228">
        <v>1</v>
      </c>
      <c r="F154" s="227">
        <v>1</v>
      </c>
      <c r="G154" s="226" t="s">
        <v>271</v>
      </c>
      <c r="H154" s="216">
        <v>125</v>
      </c>
      <c r="I154" s="262">
        <v>0</v>
      </c>
      <c r="J154" s="262">
        <v>0</v>
      </c>
      <c r="K154" s="262">
        <v>0</v>
      </c>
      <c r="L154" s="262">
        <v>0</v>
      </c>
    </row>
    <row r="155" spans="1:12" ht="15.75" hidden="1" customHeight="1">
      <c r="A155" s="237">
        <v>2</v>
      </c>
      <c r="B155" s="255">
        <v>8</v>
      </c>
      <c r="C155" s="250">
        <v>1</v>
      </c>
      <c r="D155" s="255">
        <v>1</v>
      </c>
      <c r="E155" s="261">
        <v>1</v>
      </c>
      <c r="F155" s="254">
        <v>2</v>
      </c>
      <c r="G155" s="250" t="s">
        <v>270</v>
      </c>
      <c r="H155" s="216">
        <v>126</v>
      </c>
      <c r="I155" s="272">
        <v>0</v>
      </c>
      <c r="J155" s="272">
        <v>0</v>
      </c>
      <c r="K155" s="272">
        <v>0</v>
      </c>
      <c r="L155" s="272">
        <v>0</v>
      </c>
    </row>
    <row r="156" spans="1:12" hidden="1">
      <c r="A156" s="237">
        <v>2</v>
      </c>
      <c r="B156" s="255">
        <v>8</v>
      </c>
      <c r="C156" s="250">
        <v>1</v>
      </c>
      <c r="D156" s="255">
        <v>1</v>
      </c>
      <c r="E156" s="261">
        <v>1</v>
      </c>
      <c r="F156" s="254">
        <v>3</v>
      </c>
      <c r="G156" s="250" t="s">
        <v>269</v>
      </c>
      <c r="H156" s="216">
        <v>127</v>
      </c>
      <c r="I156" s="272">
        <v>0</v>
      </c>
      <c r="J156" s="291">
        <v>0</v>
      </c>
      <c r="K156" s="272">
        <v>0</v>
      </c>
      <c r="L156" s="256">
        <v>0</v>
      </c>
    </row>
    <row r="157" spans="1:12" ht="15" hidden="1" customHeight="1">
      <c r="A157" s="230">
        <v>2</v>
      </c>
      <c r="B157" s="229">
        <v>8</v>
      </c>
      <c r="C157" s="226">
        <v>1</v>
      </c>
      <c r="D157" s="229">
        <v>2</v>
      </c>
      <c r="E157" s="228"/>
      <c r="F157" s="227"/>
      <c r="G157" s="226" t="s">
        <v>268</v>
      </c>
      <c r="H157" s="216">
        <v>128</v>
      </c>
      <c r="I157" s="238">
        <f t="shared" ref="I157:L158" si="16">I158</f>
        <v>0</v>
      </c>
      <c r="J157" s="239">
        <f t="shared" si="16"/>
        <v>0</v>
      </c>
      <c r="K157" s="238">
        <f t="shared" si="16"/>
        <v>0</v>
      </c>
      <c r="L157" s="233">
        <f t="shared" si="16"/>
        <v>0</v>
      </c>
    </row>
    <row r="158" spans="1:12" hidden="1">
      <c r="A158" s="230">
        <v>2</v>
      </c>
      <c r="B158" s="229">
        <v>8</v>
      </c>
      <c r="C158" s="226">
        <v>1</v>
      </c>
      <c r="D158" s="229">
        <v>2</v>
      </c>
      <c r="E158" s="228">
        <v>1</v>
      </c>
      <c r="F158" s="227"/>
      <c r="G158" s="226" t="s">
        <v>268</v>
      </c>
      <c r="H158" s="216">
        <v>129</v>
      </c>
      <c r="I158" s="238">
        <f t="shared" si="16"/>
        <v>0</v>
      </c>
      <c r="J158" s="239">
        <f t="shared" si="16"/>
        <v>0</v>
      </c>
      <c r="K158" s="238">
        <f t="shared" si="16"/>
        <v>0</v>
      </c>
      <c r="L158" s="233">
        <f t="shared" si="16"/>
        <v>0</v>
      </c>
    </row>
    <row r="159" spans="1:12" hidden="1">
      <c r="A159" s="237">
        <v>2</v>
      </c>
      <c r="B159" s="236">
        <v>8</v>
      </c>
      <c r="C159" s="240">
        <v>1</v>
      </c>
      <c r="D159" s="236">
        <v>2</v>
      </c>
      <c r="E159" s="235">
        <v>1</v>
      </c>
      <c r="F159" s="234">
        <v>1</v>
      </c>
      <c r="G159" s="226" t="s">
        <v>268</v>
      </c>
      <c r="H159" s="216">
        <v>130</v>
      </c>
      <c r="I159" s="231">
        <v>0</v>
      </c>
      <c r="J159" s="225">
        <v>0</v>
      </c>
      <c r="K159" s="225">
        <v>0</v>
      </c>
      <c r="L159" s="225">
        <v>0</v>
      </c>
    </row>
    <row r="160" spans="1:12" ht="39.75" hidden="1" customHeight="1">
      <c r="A160" s="287">
        <v>2</v>
      </c>
      <c r="B160" s="267">
        <v>9</v>
      </c>
      <c r="C160" s="264"/>
      <c r="D160" s="267"/>
      <c r="E160" s="266"/>
      <c r="F160" s="265"/>
      <c r="G160" s="264" t="s">
        <v>267</v>
      </c>
      <c r="H160" s="216">
        <v>131</v>
      </c>
      <c r="I160" s="238">
        <f>I161+I165</f>
        <v>0</v>
      </c>
      <c r="J160" s="239">
        <f>J161+J165</f>
        <v>0</v>
      </c>
      <c r="K160" s="238">
        <f>K161+K165</f>
        <v>0</v>
      </c>
      <c r="L160" s="233">
        <f>L161+L165</f>
        <v>0</v>
      </c>
    </row>
    <row r="161" spans="1:12" s="240" customFormat="1" ht="39" hidden="1" customHeight="1">
      <c r="A161" s="230">
        <v>2</v>
      </c>
      <c r="B161" s="229">
        <v>9</v>
      </c>
      <c r="C161" s="226">
        <v>1</v>
      </c>
      <c r="D161" s="229"/>
      <c r="E161" s="228"/>
      <c r="F161" s="227"/>
      <c r="G161" s="226" t="s">
        <v>266</v>
      </c>
      <c r="H161" s="216">
        <v>132</v>
      </c>
      <c r="I161" s="238">
        <f t="shared" ref="I161:L163" si="17">I162</f>
        <v>0</v>
      </c>
      <c r="J161" s="239">
        <f t="shared" si="17"/>
        <v>0</v>
      </c>
      <c r="K161" s="238">
        <f t="shared" si="17"/>
        <v>0</v>
      </c>
      <c r="L161" s="233">
        <f t="shared" si="17"/>
        <v>0</v>
      </c>
    </row>
    <row r="162" spans="1:12" ht="42.75" hidden="1" customHeight="1">
      <c r="A162" s="247">
        <v>2</v>
      </c>
      <c r="B162" s="246">
        <v>9</v>
      </c>
      <c r="C162" s="271">
        <v>1</v>
      </c>
      <c r="D162" s="246">
        <v>1</v>
      </c>
      <c r="E162" s="245"/>
      <c r="F162" s="244"/>
      <c r="G162" s="226" t="s">
        <v>265</v>
      </c>
      <c r="H162" s="216">
        <v>133</v>
      </c>
      <c r="I162" s="241">
        <f t="shared" si="17"/>
        <v>0</v>
      </c>
      <c r="J162" s="242">
        <f t="shared" si="17"/>
        <v>0</v>
      </c>
      <c r="K162" s="241">
        <f t="shared" si="17"/>
        <v>0</v>
      </c>
      <c r="L162" s="243">
        <f t="shared" si="17"/>
        <v>0</v>
      </c>
    </row>
    <row r="163" spans="1:12" ht="38.25" hidden="1" customHeight="1">
      <c r="A163" s="230">
        <v>2</v>
      </c>
      <c r="B163" s="229">
        <v>9</v>
      </c>
      <c r="C163" s="230">
        <v>1</v>
      </c>
      <c r="D163" s="229">
        <v>1</v>
      </c>
      <c r="E163" s="228">
        <v>1</v>
      </c>
      <c r="F163" s="227"/>
      <c r="G163" s="226" t="s">
        <v>265</v>
      </c>
      <c r="H163" s="216">
        <v>134</v>
      </c>
      <c r="I163" s="238">
        <f t="shared" si="17"/>
        <v>0</v>
      </c>
      <c r="J163" s="239">
        <f t="shared" si="17"/>
        <v>0</v>
      </c>
      <c r="K163" s="238">
        <f t="shared" si="17"/>
        <v>0</v>
      </c>
      <c r="L163" s="233">
        <f t="shared" si="17"/>
        <v>0</v>
      </c>
    </row>
    <row r="164" spans="1:12" ht="38.25" hidden="1" customHeight="1">
      <c r="A164" s="247">
        <v>2</v>
      </c>
      <c r="B164" s="246">
        <v>9</v>
      </c>
      <c r="C164" s="246">
        <v>1</v>
      </c>
      <c r="D164" s="246">
        <v>1</v>
      </c>
      <c r="E164" s="245">
        <v>1</v>
      </c>
      <c r="F164" s="244">
        <v>1</v>
      </c>
      <c r="G164" s="226" t="s">
        <v>265</v>
      </c>
      <c r="H164" s="216">
        <v>135</v>
      </c>
      <c r="I164" s="290">
        <v>0</v>
      </c>
      <c r="J164" s="290">
        <v>0</v>
      </c>
      <c r="K164" s="290">
        <v>0</v>
      </c>
      <c r="L164" s="290">
        <v>0</v>
      </c>
    </row>
    <row r="165" spans="1:12" ht="41.25" hidden="1" customHeight="1">
      <c r="A165" s="230">
        <v>2</v>
      </c>
      <c r="B165" s="229">
        <v>9</v>
      </c>
      <c r="C165" s="229">
        <v>2</v>
      </c>
      <c r="D165" s="229"/>
      <c r="E165" s="228"/>
      <c r="F165" s="227"/>
      <c r="G165" s="226" t="s">
        <v>264</v>
      </c>
      <c r="H165" s="216">
        <v>136</v>
      </c>
      <c r="I165" s="238">
        <f>SUM(I166+I171)</f>
        <v>0</v>
      </c>
      <c r="J165" s="238">
        <f>SUM(J166+J171)</f>
        <v>0</v>
      </c>
      <c r="K165" s="238">
        <f>SUM(K166+K171)</f>
        <v>0</v>
      </c>
      <c r="L165" s="238">
        <f>SUM(L166+L171)</f>
        <v>0</v>
      </c>
    </row>
    <row r="166" spans="1:12" ht="44.25" hidden="1" customHeight="1">
      <c r="A166" s="230">
        <v>2</v>
      </c>
      <c r="B166" s="229">
        <v>9</v>
      </c>
      <c r="C166" s="229">
        <v>2</v>
      </c>
      <c r="D166" s="246">
        <v>1</v>
      </c>
      <c r="E166" s="245"/>
      <c r="F166" s="244"/>
      <c r="G166" s="271" t="s">
        <v>263</v>
      </c>
      <c r="H166" s="216">
        <v>137</v>
      </c>
      <c r="I166" s="241">
        <f>I167</f>
        <v>0</v>
      </c>
      <c r="J166" s="242">
        <f>J167</f>
        <v>0</v>
      </c>
      <c r="K166" s="241">
        <f>K167</f>
        <v>0</v>
      </c>
      <c r="L166" s="243">
        <f>L167</f>
        <v>0</v>
      </c>
    </row>
    <row r="167" spans="1:12" ht="40.5" hidden="1" customHeight="1">
      <c r="A167" s="247">
        <v>2</v>
      </c>
      <c r="B167" s="246">
        <v>9</v>
      </c>
      <c r="C167" s="246">
        <v>2</v>
      </c>
      <c r="D167" s="229">
        <v>1</v>
      </c>
      <c r="E167" s="228">
        <v>1</v>
      </c>
      <c r="F167" s="227"/>
      <c r="G167" s="271" t="s">
        <v>262</v>
      </c>
      <c r="H167" s="216">
        <v>138</v>
      </c>
      <c r="I167" s="238">
        <f>SUM(I168:I170)</f>
        <v>0</v>
      </c>
      <c r="J167" s="239">
        <f>SUM(J168:J170)</f>
        <v>0</v>
      </c>
      <c r="K167" s="238">
        <f>SUM(K168:K170)</f>
        <v>0</v>
      </c>
      <c r="L167" s="233">
        <f>SUM(L168:L170)</f>
        <v>0</v>
      </c>
    </row>
    <row r="168" spans="1:12" ht="53.25" hidden="1" customHeight="1">
      <c r="A168" s="237">
        <v>2</v>
      </c>
      <c r="B168" s="255">
        <v>9</v>
      </c>
      <c r="C168" s="255">
        <v>2</v>
      </c>
      <c r="D168" s="255">
        <v>1</v>
      </c>
      <c r="E168" s="261">
        <v>1</v>
      </c>
      <c r="F168" s="254">
        <v>1</v>
      </c>
      <c r="G168" s="271" t="s">
        <v>261</v>
      </c>
      <c r="H168" s="216">
        <v>139</v>
      </c>
      <c r="I168" s="272">
        <v>0</v>
      </c>
      <c r="J168" s="280">
        <v>0</v>
      </c>
      <c r="K168" s="280">
        <v>0</v>
      </c>
      <c r="L168" s="280">
        <v>0</v>
      </c>
    </row>
    <row r="169" spans="1:12" ht="51.75" hidden="1" customHeight="1">
      <c r="A169" s="230">
        <v>2</v>
      </c>
      <c r="B169" s="229">
        <v>9</v>
      </c>
      <c r="C169" s="229">
        <v>2</v>
      </c>
      <c r="D169" s="229">
        <v>1</v>
      </c>
      <c r="E169" s="228">
        <v>1</v>
      </c>
      <c r="F169" s="227">
        <v>2</v>
      </c>
      <c r="G169" s="271" t="s">
        <v>260</v>
      </c>
      <c r="H169" s="216">
        <v>140</v>
      </c>
      <c r="I169" s="262">
        <v>0</v>
      </c>
      <c r="J169" s="232">
        <v>0</v>
      </c>
      <c r="K169" s="232">
        <v>0</v>
      </c>
      <c r="L169" s="232">
        <v>0</v>
      </c>
    </row>
    <row r="170" spans="1:12" ht="54.75" hidden="1" customHeight="1">
      <c r="A170" s="230">
        <v>2</v>
      </c>
      <c r="B170" s="229">
        <v>9</v>
      </c>
      <c r="C170" s="229">
        <v>2</v>
      </c>
      <c r="D170" s="229">
        <v>1</v>
      </c>
      <c r="E170" s="228">
        <v>1</v>
      </c>
      <c r="F170" s="227">
        <v>3</v>
      </c>
      <c r="G170" s="271" t="s">
        <v>259</v>
      </c>
      <c r="H170" s="216">
        <v>141</v>
      </c>
      <c r="I170" s="262">
        <v>0</v>
      </c>
      <c r="J170" s="262">
        <v>0</v>
      </c>
      <c r="K170" s="262">
        <v>0</v>
      </c>
      <c r="L170" s="262">
        <v>0</v>
      </c>
    </row>
    <row r="171" spans="1:12" ht="39" hidden="1" customHeight="1">
      <c r="A171" s="289">
        <v>2</v>
      </c>
      <c r="B171" s="289">
        <v>9</v>
      </c>
      <c r="C171" s="289">
        <v>2</v>
      </c>
      <c r="D171" s="289">
        <v>2</v>
      </c>
      <c r="E171" s="289"/>
      <c r="F171" s="289"/>
      <c r="G171" s="226" t="s">
        <v>258</v>
      </c>
      <c r="H171" s="216">
        <v>142</v>
      </c>
      <c r="I171" s="238">
        <f>I172</f>
        <v>0</v>
      </c>
      <c r="J171" s="239">
        <f>J172</f>
        <v>0</v>
      </c>
      <c r="K171" s="238">
        <f>K172</f>
        <v>0</v>
      </c>
      <c r="L171" s="233">
        <f>L172</f>
        <v>0</v>
      </c>
    </row>
    <row r="172" spans="1:12" ht="43.5" hidden="1" customHeight="1">
      <c r="A172" s="230">
        <v>2</v>
      </c>
      <c r="B172" s="229">
        <v>9</v>
      </c>
      <c r="C172" s="229">
        <v>2</v>
      </c>
      <c r="D172" s="229">
        <v>2</v>
      </c>
      <c r="E172" s="228">
        <v>1</v>
      </c>
      <c r="F172" s="227"/>
      <c r="G172" s="271" t="s">
        <v>257</v>
      </c>
      <c r="H172" s="216">
        <v>143</v>
      </c>
      <c r="I172" s="241">
        <f>SUM(I173:I175)</f>
        <v>0</v>
      </c>
      <c r="J172" s="241">
        <f>SUM(J173:J175)</f>
        <v>0</v>
      </c>
      <c r="K172" s="241">
        <f>SUM(K173:K175)</f>
        <v>0</v>
      </c>
      <c r="L172" s="241">
        <f>SUM(L173:L175)</f>
        <v>0</v>
      </c>
    </row>
    <row r="173" spans="1:12" ht="54.75" hidden="1" customHeight="1">
      <c r="A173" s="230">
        <v>2</v>
      </c>
      <c r="B173" s="229">
        <v>9</v>
      </c>
      <c r="C173" s="229">
        <v>2</v>
      </c>
      <c r="D173" s="229">
        <v>2</v>
      </c>
      <c r="E173" s="229">
        <v>1</v>
      </c>
      <c r="F173" s="227">
        <v>1</v>
      </c>
      <c r="G173" s="275" t="s">
        <v>256</v>
      </c>
      <c r="H173" s="216">
        <v>144</v>
      </c>
      <c r="I173" s="262">
        <v>0</v>
      </c>
      <c r="J173" s="280">
        <v>0</v>
      </c>
      <c r="K173" s="280">
        <v>0</v>
      </c>
      <c r="L173" s="280">
        <v>0</v>
      </c>
    </row>
    <row r="174" spans="1:12" ht="54" hidden="1" customHeight="1">
      <c r="A174" s="236">
        <v>2</v>
      </c>
      <c r="B174" s="240">
        <v>9</v>
      </c>
      <c r="C174" s="236">
        <v>2</v>
      </c>
      <c r="D174" s="235">
        <v>2</v>
      </c>
      <c r="E174" s="235">
        <v>1</v>
      </c>
      <c r="F174" s="234">
        <v>2</v>
      </c>
      <c r="G174" s="240" t="s">
        <v>255</v>
      </c>
      <c r="H174" s="216">
        <v>145</v>
      </c>
      <c r="I174" s="280">
        <v>0</v>
      </c>
      <c r="J174" s="225">
        <v>0</v>
      </c>
      <c r="K174" s="225">
        <v>0</v>
      </c>
      <c r="L174" s="225">
        <v>0</v>
      </c>
    </row>
    <row r="175" spans="1:12" ht="54" hidden="1" customHeight="1">
      <c r="A175" s="229">
        <v>2</v>
      </c>
      <c r="B175" s="250">
        <v>9</v>
      </c>
      <c r="C175" s="255">
        <v>2</v>
      </c>
      <c r="D175" s="261">
        <v>2</v>
      </c>
      <c r="E175" s="261">
        <v>1</v>
      </c>
      <c r="F175" s="254">
        <v>3</v>
      </c>
      <c r="G175" s="250" t="s">
        <v>254</v>
      </c>
      <c r="H175" s="216">
        <v>146</v>
      </c>
      <c r="I175" s="232">
        <v>0</v>
      </c>
      <c r="J175" s="232">
        <v>0</v>
      </c>
      <c r="K175" s="232">
        <v>0</v>
      </c>
      <c r="L175" s="232">
        <v>0</v>
      </c>
    </row>
    <row r="176" spans="1:12" ht="76.5" hidden="1" customHeight="1">
      <c r="A176" s="267">
        <v>3</v>
      </c>
      <c r="B176" s="264"/>
      <c r="C176" s="267"/>
      <c r="D176" s="266"/>
      <c r="E176" s="266"/>
      <c r="F176" s="265"/>
      <c r="G176" s="288" t="s">
        <v>253</v>
      </c>
      <c r="H176" s="216">
        <v>147</v>
      </c>
      <c r="I176" s="233">
        <f>SUM(I177+I229+I294)</f>
        <v>0</v>
      </c>
      <c r="J176" s="239">
        <f>SUM(J177+J229+J294)</f>
        <v>0</v>
      </c>
      <c r="K176" s="238">
        <f>SUM(K177+K229+K294)</f>
        <v>0</v>
      </c>
      <c r="L176" s="233">
        <f>SUM(L177+L229+L294)</f>
        <v>0</v>
      </c>
    </row>
    <row r="177" spans="1:12" ht="34.5" hidden="1" customHeight="1">
      <c r="A177" s="287">
        <v>3</v>
      </c>
      <c r="B177" s="267">
        <v>1</v>
      </c>
      <c r="C177" s="286"/>
      <c r="D177" s="285"/>
      <c r="E177" s="285"/>
      <c r="F177" s="284"/>
      <c r="G177" s="283" t="s">
        <v>252</v>
      </c>
      <c r="H177" s="216">
        <v>148</v>
      </c>
      <c r="I177" s="233">
        <f>SUM(I178+I200+I207+I219+I223)</f>
        <v>0</v>
      </c>
      <c r="J177" s="243">
        <f>SUM(J178+J200+J207+J219+J223)</f>
        <v>0</v>
      </c>
      <c r="K177" s="243">
        <f>SUM(K178+K200+K207+K219+K223)</f>
        <v>0</v>
      </c>
      <c r="L177" s="243">
        <f>SUM(L178+L200+L207+L219+L223)</f>
        <v>0</v>
      </c>
    </row>
    <row r="178" spans="1:12" ht="30.75" hidden="1" customHeight="1">
      <c r="A178" s="246">
        <v>3</v>
      </c>
      <c r="B178" s="271">
        <v>1</v>
      </c>
      <c r="C178" s="246">
        <v>1</v>
      </c>
      <c r="D178" s="245"/>
      <c r="E178" s="245"/>
      <c r="F178" s="282"/>
      <c r="G178" s="230" t="s">
        <v>251</v>
      </c>
      <c r="H178" s="216">
        <v>149</v>
      </c>
      <c r="I178" s="243">
        <f>SUM(I179+I182+I187+I192+I197)</f>
        <v>0</v>
      </c>
      <c r="J178" s="239">
        <f>SUM(J179+J182+J187+J192+J197)</f>
        <v>0</v>
      </c>
      <c r="K178" s="238">
        <f>SUM(K179+K182+K187+K192+K197)</f>
        <v>0</v>
      </c>
      <c r="L178" s="233">
        <f>SUM(L179+L182+L187+L192+L197)</f>
        <v>0</v>
      </c>
    </row>
    <row r="179" spans="1:12" ht="12.75" hidden="1" customHeight="1">
      <c r="A179" s="229">
        <v>3</v>
      </c>
      <c r="B179" s="226">
        <v>1</v>
      </c>
      <c r="C179" s="229">
        <v>1</v>
      </c>
      <c r="D179" s="228">
        <v>1</v>
      </c>
      <c r="E179" s="228"/>
      <c r="F179" s="281"/>
      <c r="G179" s="230" t="s">
        <v>250</v>
      </c>
      <c r="H179" s="216">
        <v>150</v>
      </c>
      <c r="I179" s="233">
        <f t="shared" ref="I179:L180" si="18">I180</f>
        <v>0</v>
      </c>
      <c r="J179" s="242">
        <f t="shared" si="18"/>
        <v>0</v>
      </c>
      <c r="K179" s="241">
        <f t="shared" si="18"/>
        <v>0</v>
      </c>
      <c r="L179" s="243">
        <f t="shared" si="18"/>
        <v>0</v>
      </c>
    </row>
    <row r="180" spans="1:12" ht="13.5" hidden="1" customHeight="1">
      <c r="A180" s="229">
        <v>3</v>
      </c>
      <c r="B180" s="226">
        <v>1</v>
      </c>
      <c r="C180" s="229">
        <v>1</v>
      </c>
      <c r="D180" s="228">
        <v>1</v>
      </c>
      <c r="E180" s="228">
        <v>1</v>
      </c>
      <c r="F180" s="248"/>
      <c r="G180" s="230" t="s">
        <v>249</v>
      </c>
      <c r="H180" s="216">
        <v>151</v>
      </c>
      <c r="I180" s="243">
        <f t="shared" si="18"/>
        <v>0</v>
      </c>
      <c r="J180" s="233">
        <f t="shared" si="18"/>
        <v>0</v>
      </c>
      <c r="K180" s="233">
        <f t="shared" si="18"/>
        <v>0</v>
      </c>
      <c r="L180" s="233">
        <f t="shared" si="18"/>
        <v>0</v>
      </c>
    </row>
    <row r="181" spans="1:12" ht="13.5" hidden="1" customHeight="1">
      <c r="A181" s="229">
        <v>3</v>
      </c>
      <c r="B181" s="226">
        <v>1</v>
      </c>
      <c r="C181" s="229">
        <v>1</v>
      </c>
      <c r="D181" s="228">
        <v>1</v>
      </c>
      <c r="E181" s="228">
        <v>1</v>
      </c>
      <c r="F181" s="248">
        <v>1</v>
      </c>
      <c r="G181" s="230" t="s">
        <v>249</v>
      </c>
      <c r="H181" s="216">
        <v>152</v>
      </c>
      <c r="I181" s="225">
        <v>0</v>
      </c>
      <c r="J181" s="225">
        <v>0</v>
      </c>
      <c r="K181" s="225">
        <v>0</v>
      </c>
      <c r="L181" s="225">
        <v>0</v>
      </c>
    </row>
    <row r="182" spans="1:12" ht="14.25" hidden="1" customHeight="1">
      <c r="A182" s="246">
        <v>3</v>
      </c>
      <c r="B182" s="245">
        <v>1</v>
      </c>
      <c r="C182" s="245">
        <v>1</v>
      </c>
      <c r="D182" s="245">
        <v>2</v>
      </c>
      <c r="E182" s="245"/>
      <c r="F182" s="244"/>
      <c r="G182" s="271" t="s">
        <v>248</v>
      </c>
      <c r="H182" s="216">
        <v>153</v>
      </c>
      <c r="I182" s="243">
        <f>I183</f>
        <v>0</v>
      </c>
      <c r="J182" s="242">
        <f>J183</f>
        <v>0</v>
      </c>
      <c r="K182" s="241">
        <f>K183</f>
        <v>0</v>
      </c>
      <c r="L182" s="243">
        <f>L183</f>
        <v>0</v>
      </c>
    </row>
    <row r="183" spans="1:12" ht="13.5" hidden="1" customHeight="1">
      <c r="A183" s="229">
        <v>3</v>
      </c>
      <c r="B183" s="228">
        <v>1</v>
      </c>
      <c r="C183" s="228">
        <v>1</v>
      </c>
      <c r="D183" s="228">
        <v>2</v>
      </c>
      <c r="E183" s="228">
        <v>1</v>
      </c>
      <c r="F183" s="227"/>
      <c r="G183" s="271" t="s">
        <v>248</v>
      </c>
      <c r="H183" s="216">
        <v>154</v>
      </c>
      <c r="I183" s="233">
        <f>SUM(I184:I186)</f>
        <v>0</v>
      </c>
      <c r="J183" s="239">
        <f>SUM(J184:J186)</f>
        <v>0</v>
      </c>
      <c r="K183" s="238">
        <f>SUM(K184:K186)</f>
        <v>0</v>
      </c>
      <c r="L183" s="233">
        <f>SUM(L184:L186)</f>
        <v>0</v>
      </c>
    </row>
    <row r="184" spans="1:12" ht="14.25" hidden="1" customHeight="1">
      <c r="A184" s="246">
        <v>3</v>
      </c>
      <c r="B184" s="245">
        <v>1</v>
      </c>
      <c r="C184" s="245">
        <v>1</v>
      </c>
      <c r="D184" s="245">
        <v>2</v>
      </c>
      <c r="E184" s="245">
        <v>1</v>
      </c>
      <c r="F184" s="244">
        <v>1</v>
      </c>
      <c r="G184" s="271" t="s">
        <v>247</v>
      </c>
      <c r="H184" s="216">
        <v>155</v>
      </c>
      <c r="I184" s="280">
        <v>0</v>
      </c>
      <c r="J184" s="280">
        <v>0</v>
      </c>
      <c r="K184" s="280">
        <v>0</v>
      </c>
      <c r="L184" s="232">
        <v>0</v>
      </c>
    </row>
    <row r="185" spans="1:12" ht="14.25" hidden="1" customHeight="1">
      <c r="A185" s="229">
        <v>3</v>
      </c>
      <c r="B185" s="228">
        <v>1</v>
      </c>
      <c r="C185" s="228">
        <v>1</v>
      </c>
      <c r="D185" s="228">
        <v>2</v>
      </c>
      <c r="E185" s="228">
        <v>1</v>
      </c>
      <c r="F185" s="227">
        <v>2</v>
      </c>
      <c r="G185" s="226" t="s">
        <v>246</v>
      </c>
      <c r="H185" s="216">
        <v>156</v>
      </c>
      <c r="I185" s="225">
        <v>0</v>
      </c>
      <c r="J185" s="225">
        <v>0</v>
      </c>
      <c r="K185" s="225">
        <v>0</v>
      </c>
      <c r="L185" s="225">
        <v>0</v>
      </c>
    </row>
    <row r="186" spans="1:12" ht="26.25" hidden="1" customHeight="1">
      <c r="A186" s="246">
        <v>3</v>
      </c>
      <c r="B186" s="245">
        <v>1</v>
      </c>
      <c r="C186" s="245">
        <v>1</v>
      </c>
      <c r="D186" s="245">
        <v>2</v>
      </c>
      <c r="E186" s="245">
        <v>1</v>
      </c>
      <c r="F186" s="244">
        <v>3</v>
      </c>
      <c r="G186" s="271" t="s">
        <v>245</v>
      </c>
      <c r="H186" s="216">
        <v>157</v>
      </c>
      <c r="I186" s="280">
        <v>0</v>
      </c>
      <c r="J186" s="280">
        <v>0</v>
      </c>
      <c r="K186" s="280">
        <v>0</v>
      </c>
      <c r="L186" s="232">
        <v>0</v>
      </c>
    </row>
    <row r="187" spans="1:12" ht="14.25" hidden="1" customHeight="1">
      <c r="A187" s="229">
        <v>3</v>
      </c>
      <c r="B187" s="228">
        <v>1</v>
      </c>
      <c r="C187" s="228">
        <v>1</v>
      </c>
      <c r="D187" s="228">
        <v>3</v>
      </c>
      <c r="E187" s="228"/>
      <c r="F187" s="227"/>
      <c r="G187" s="226" t="s">
        <v>244</v>
      </c>
      <c r="H187" s="216">
        <v>158</v>
      </c>
      <c r="I187" s="233">
        <f>I188</f>
        <v>0</v>
      </c>
      <c r="J187" s="239">
        <f>J188</f>
        <v>0</v>
      </c>
      <c r="K187" s="238">
        <f>K188</f>
        <v>0</v>
      </c>
      <c r="L187" s="233">
        <f>L188</f>
        <v>0</v>
      </c>
    </row>
    <row r="188" spans="1:12" ht="14.25" hidden="1" customHeight="1">
      <c r="A188" s="229">
        <v>3</v>
      </c>
      <c r="B188" s="228">
        <v>1</v>
      </c>
      <c r="C188" s="228">
        <v>1</v>
      </c>
      <c r="D188" s="228">
        <v>3</v>
      </c>
      <c r="E188" s="228">
        <v>1</v>
      </c>
      <c r="F188" s="227"/>
      <c r="G188" s="226" t="s">
        <v>244</v>
      </c>
      <c r="H188" s="216">
        <v>159</v>
      </c>
      <c r="I188" s="233">
        <f>SUM(I189:I191)</f>
        <v>0</v>
      </c>
      <c r="J188" s="233">
        <f>SUM(J189:J191)</f>
        <v>0</v>
      </c>
      <c r="K188" s="233">
        <f>SUM(K189:K191)</f>
        <v>0</v>
      </c>
      <c r="L188" s="233">
        <f>SUM(L189:L191)</f>
        <v>0</v>
      </c>
    </row>
    <row r="189" spans="1:12" ht="13.5" hidden="1" customHeight="1">
      <c r="A189" s="229">
        <v>3</v>
      </c>
      <c r="B189" s="228">
        <v>1</v>
      </c>
      <c r="C189" s="228">
        <v>1</v>
      </c>
      <c r="D189" s="228">
        <v>3</v>
      </c>
      <c r="E189" s="228">
        <v>1</v>
      </c>
      <c r="F189" s="227">
        <v>1</v>
      </c>
      <c r="G189" s="226" t="s">
        <v>243</v>
      </c>
      <c r="H189" s="216">
        <v>160</v>
      </c>
      <c r="I189" s="225">
        <v>0</v>
      </c>
      <c r="J189" s="225">
        <v>0</v>
      </c>
      <c r="K189" s="225">
        <v>0</v>
      </c>
      <c r="L189" s="232">
        <v>0</v>
      </c>
    </row>
    <row r="190" spans="1:12" ht="15.75" hidden="1" customHeight="1">
      <c r="A190" s="229">
        <v>3</v>
      </c>
      <c r="B190" s="228">
        <v>1</v>
      </c>
      <c r="C190" s="228">
        <v>1</v>
      </c>
      <c r="D190" s="228">
        <v>3</v>
      </c>
      <c r="E190" s="228">
        <v>1</v>
      </c>
      <c r="F190" s="227">
        <v>2</v>
      </c>
      <c r="G190" s="226" t="s">
        <v>242</v>
      </c>
      <c r="H190" s="216">
        <v>161</v>
      </c>
      <c r="I190" s="280">
        <v>0</v>
      </c>
      <c r="J190" s="225">
        <v>0</v>
      </c>
      <c r="K190" s="225">
        <v>0</v>
      </c>
      <c r="L190" s="225">
        <v>0</v>
      </c>
    </row>
    <row r="191" spans="1:12" ht="15.75" hidden="1" customHeight="1">
      <c r="A191" s="229">
        <v>3</v>
      </c>
      <c r="B191" s="228">
        <v>1</v>
      </c>
      <c r="C191" s="228">
        <v>1</v>
      </c>
      <c r="D191" s="228">
        <v>3</v>
      </c>
      <c r="E191" s="228">
        <v>1</v>
      </c>
      <c r="F191" s="227">
        <v>3</v>
      </c>
      <c r="G191" s="230" t="s">
        <v>241</v>
      </c>
      <c r="H191" s="216">
        <v>162</v>
      </c>
      <c r="I191" s="280">
        <v>0</v>
      </c>
      <c r="J191" s="225">
        <v>0</v>
      </c>
      <c r="K191" s="225">
        <v>0</v>
      </c>
      <c r="L191" s="225">
        <v>0</v>
      </c>
    </row>
    <row r="192" spans="1:12" ht="18" hidden="1" customHeight="1">
      <c r="A192" s="236">
        <v>3</v>
      </c>
      <c r="B192" s="235">
        <v>1</v>
      </c>
      <c r="C192" s="235">
        <v>1</v>
      </c>
      <c r="D192" s="235">
        <v>4</v>
      </c>
      <c r="E192" s="235"/>
      <c r="F192" s="234"/>
      <c r="G192" s="240" t="s">
        <v>240</v>
      </c>
      <c r="H192" s="216">
        <v>163</v>
      </c>
      <c r="I192" s="233">
        <f>I193</f>
        <v>0</v>
      </c>
      <c r="J192" s="279">
        <f>J193</f>
        <v>0</v>
      </c>
      <c r="K192" s="278">
        <f>K193</f>
        <v>0</v>
      </c>
      <c r="L192" s="277">
        <f>L193</f>
        <v>0</v>
      </c>
    </row>
    <row r="193" spans="1:12" ht="13.5" hidden="1" customHeight="1">
      <c r="A193" s="229">
        <v>3</v>
      </c>
      <c r="B193" s="228">
        <v>1</v>
      </c>
      <c r="C193" s="228">
        <v>1</v>
      </c>
      <c r="D193" s="228">
        <v>4</v>
      </c>
      <c r="E193" s="228">
        <v>1</v>
      </c>
      <c r="F193" s="227"/>
      <c r="G193" s="240" t="s">
        <v>240</v>
      </c>
      <c r="H193" s="216">
        <v>164</v>
      </c>
      <c r="I193" s="243">
        <f>SUM(I194:I196)</f>
        <v>0</v>
      </c>
      <c r="J193" s="239">
        <f>SUM(J194:J196)</f>
        <v>0</v>
      </c>
      <c r="K193" s="238">
        <f>SUM(K194:K196)</f>
        <v>0</v>
      </c>
      <c r="L193" s="233">
        <f>SUM(L194:L196)</f>
        <v>0</v>
      </c>
    </row>
    <row r="194" spans="1:12" ht="17.25" hidden="1" customHeight="1">
      <c r="A194" s="229">
        <v>3</v>
      </c>
      <c r="B194" s="228">
        <v>1</v>
      </c>
      <c r="C194" s="228">
        <v>1</v>
      </c>
      <c r="D194" s="228">
        <v>4</v>
      </c>
      <c r="E194" s="228">
        <v>1</v>
      </c>
      <c r="F194" s="227">
        <v>1</v>
      </c>
      <c r="G194" s="226" t="s">
        <v>239</v>
      </c>
      <c r="H194" s="216">
        <v>165</v>
      </c>
      <c r="I194" s="225">
        <v>0</v>
      </c>
      <c r="J194" s="225">
        <v>0</v>
      </c>
      <c r="K194" s="225">
        <v>0</v>
      </c>
      <c r="L194" s="232">
        <v>0</v>
      </c>
    </row>
    <row r="195" spans="1:12" ht="25.5" hidden="1" customHeight="1">
      <c r="A195" s="246">
        <v>3</v>
      </c>
      <c r="B195" s="245">
        <v>1</v>
      </c>
      <c r="C195" s="245">
        <v>1</v>
      </c>
      <c r="D195" s="245">
        <v>4</v>
      </c>
      <c r="E195" s="245">
        <v>1</v>
      </c>
      <c r="F195" s="244">
        <v>2</v>
      </c>
      <c r="G195" s="271" t="s">
        <v>238</v>
      </c>
      <c r="H195" s="216">
        <v>166</v>
      </c>
      <c r="I195" s="280">
        <v>0</v>
      </c>
      <c r="J195" s="280">
        <v>0</v>
      </c>
      <c r="K195" s="280">
        <v>0</v>
      </c>
      <c r="L195" s="225">
        <v>0</v>
      </c>
    </row>
    <row r="196" spans="1:12" ht="14.25" hidden="1" customHeight="1">
      <c r="A196" s="229">
        <v>3</v>
      </c>
      <c r="B196" s="228">
        <v>1</v>
      </c>
      <c r="C196" s="228">
        <v>1</v>
      </c>
      <c r="D196" s="228">
        <v>4</v>
      </c>
      <c r="E196" s="228">
        <v>1</v>
      </c>
      <c r="F196" s="227">
        <v>3</v>
      </c>
      <c r="G196" s="226" t="s">
        <v>237</v>
      </c>
      <c r="H196" s="216">
        <v>167</v>
      </c>
      <c r="I196" s="280">
        <v>0</v>
      </c>
      <c r="J196" s="280">
        <v>0</v>
      </c>
      <c r="K196" s="280">
        <v>0</v>
      </c>
      <c r="L196" s="225">
        <v>0</v>
      </c>
    </row>
    <row r="197" spans="1:12" ht="25.5" hidden="1" customHeight="1">
      <c r="A197" s="229">
        <v>3</v>
      </c>
      <c r="B197" s="228">
        <v>1</v>
      </c>
      <c r="C197" s="228">
        <v>1</v>
      </c>
      <c r="D197" s="228">
        <v>5</v>
      </c>
      <c r="E197" s="228"/>
      <c r="F197" s="227"/>
      <c r="G197" s="226" t="s">
        <v>236</v>
      </c>
      <c r="H197" s="216">
        <v>168</v>
      </c>
      <c r="I197" s="233">
        <f t="shared" ref="I197:L198" si="19">I198</f>
        <v>0</v>
      </c>
      <c r="J197" s="239">
        <f t="shared" si="19"/>
        <v>0</v>
      </c>
      <c r="K197" s="238">
        <f t="shared" si="19"/>
        <v>0</v>
      </c>
      <c r="L197" s="233">
        <f t="shared" si="19"/>
        <v>0</v>
      </c>
    </row>
    <row r="198" spans="1:12" ht="26.25" hidden="1" customHeight="1">
      <c r="A198" s="236">
        <v>3</v>
      </c>
      <c r="B198" s="235">
        <v>1</v>
      </c>
      <c r="C198" s="235">
        <v>1</v>
      </c>
      <c r="D198" s="235">
        <v>5</v>
      </c>
      <c r="E198" s="235">
        <v>1</v>
      </c>
      <c r="F198" s="234"/>
      <c r="G198" s="226" t="s">
        <v>236</v>
      </c>
      <c r="H198" s="216">
        <v>169</v>
      </c>
      <c r="I198" s="238">
        <f t="shared" si="19"/>
        <v>0</v>
      </c>
      <c r="J198" s="238">
        <f t="shared" si="19"/>
        <v>0</v>
      </c>
      <c r="K198" s="238">
        <f t="shared" si="19"/>
        <v>0</v>
      </c>
      <c r="L198" s="238">
        <f t="shared" si="19"/>
        <v>0</v>
      </c>
    </row>
    <row r="199" spans="1:12" ht="27" hidden="1" customHeight="1">
      <c r="A199" s="229">
        <v>3</v>
      </c>
      <c r="B199" s="228">
        <v>1</v>
      </c>
      <c r="C199" s="228">
        <v>1</v>
      </c>
      <c r="D199" s="228">
        <v>5</v>
      </c>
      <c r="E199" s="228">
        <v>1</v>
      </c>
      <c r="F199" s="227">
        <v>1</v>
      </c>
      <c r="G199" s="226" t="s">
        <v>236</v>
      </c>
      <c r="H199" s="216">
        <v>170</v>
      </c>
      <c r="I199" s="280">
        <v>0</v>
      </c>
      <c r="J199" s="225">
        <v>0</v>
      </c>
      <c r="K199" s="225">
        <v>0</v>
      </c>
      <c r="L199" s="225">
        <v>0</v>
      </c>
    </row>
    <row r="200" spans="1:12" ht="26.25" hidden="1" customHeight="1">
      <c r="A200" s="236">
        <v>3</v>
      </c>
      <c r="B200" s="235">
        <v>1</v>
      </c>
      <c r="C200" s="235">
        <v>2</v>
      </c>
      <c r="D200" s="235"/>
      <c r="E200" s="235"/>
      <c r="F200" s="234"/>
      <c r="G200" s="240" t="s">
        <v>235</v>
      </c>
      <c r="H200" s="216">
        <v>171</v>
      </c>
      <c r="I200" s="233">
        <f t="shared" ref="I200:L201" si="20">I201</f>
        <v>0</v>
      </c>
      <c r="J200" s="279">
        <f t="shared" si="20"/>
        <v>0</v>
      </c>
      <c r="K200" s="278">
        <f t="shared" si="20"/>
        <v>0</v>
      </c>
      <c r="L200" s="277">
        <f t="shared" si="20"/>
        <v>0</v>
      </c>
    </row>
    <row r="201" spans="1:12" ht="25.5" hidden="1" customHeight="1">
      <c r="A201" s="229">
        <v>3</v>
      </c>
      <c r="B201" s="228">
        <v>1</v>
      </c>
      <c r="C201" s="228">
        <v>2</v>
      </c>
      <c r="D201" s="228">
        <v>1</v>
      </c>
      <c r="E201" s="228"/>
      <c r="F201" s="227"/>
      <c r="G201" s="240" t="s">
        <v>235</v>
      </c>
      <c r="H201" s="216">
        <v>172</v>
      </c>
      <c r="I201" s="243">
        <f t="shared" si="20"/>
        <v>0</v>
      </c>
      <c r="J201" s="239">
        <f t="shared" si="20"/>
        <v>0</v>
      </c>
      <c r="K201" s="238">
        <f t="shared" si="20"/>
        <v>0</v>
      </c>
      <c r="L201" s="233">
        <f t="shared" si="20"/>
        <v>0</v>
      </c>
    </row>
    <row r="202" spans="1:12" ht="26.25" hidden="1" customHeight="1">
      <c r="A202" s="246">
        <v>3</v>
      </c>
      <c r="B202" s="245">
        <v>1</v>
      </c>
      <c r="C202" s="245">
        <v>2</v>
      </c>
      <c r="D202" s="245">
        <v>1</v>
      </c>
      <c r="E202" s="245">
        <v>1</v>
      </c>
      <c r="F202" s="244"/>
      <c r="G202" s="240" t="s">
        <v>235</v>
      </c>
      <c r="H202" s="216">
        <v>173</v>
      </c>
      <c r="I202" s="233">
        <f>SUM(I203:I206)</f>
        <v>0</v>
      </c>
      <c r="J202" s="242">
        <f>SUM(J203:J206)</f>
        <v>0</v>
      </c>
      <c r="K202" s="241">
        <f>SUM(K203:K206)</f>
        <v>0</v>
      </c>
      <c r="L202" s="243">
        <f>SUM(L203:L206)</f>
        <v>0</v>
      </c>
    </row>
    <row r="203" spans="1:12" ht="41.25" hidden="1" customHeight="1">
      <c r="A203" s="229">
        <v>3</v>
      </c>
      <c r="B203" s="228">
        <v>1</v>
      </c>
      <c r="C203" s="228">
        <v>2</v>
      </c>
      <c r="D203" s="228">
        <v>1</v>
      </c>
      <c r="E203" s="228">
        <v>1</v>
      </c>
      <c r="F203" s="227">
        <v>2</v>
      </c>
      <c r="G203" s="226" t="s">
        <v>234</v>
      </c>
      <c r="H203" s="216">
        <v>174</v>
      </c>
      <c r="I203" s="225">
        <v>0</v>
      </c>
      <c r="J203" s="225">
        <v>0</v>
      </c>
      <c r="K203" s="225">
        <v>0</v>
      </c>
      <c r="L203" s="225">
        <v>0</v>
      </c>
    </row>
    <row r="204" spans="1:12" ht="14.25" hidden="1" customHeight="1">
      <c r="A204" s="229">
        <v>3</v>
      </c>
      <c r="B204" s="228">
        <v>1</v>
      </c>
      <c r="C204" s="228">
        <v>2</v>
      </c>
      <c r="D204" s="229">
        <v>1</v>
      </c>
      <c r="E204" s="228">
        <v>1</v>
      </c>
      <c r="F204" s="227">
        <v>3</v>
      </c>
      <c r="G204" s="226" t="s">
        <v>233</v>
      </c>
      <c r="H204" s="216">
        <v>175</v>
      </c>
      <c r="I204" s="225">
        <v>0</v>
      </c>
      <c r="J204" s="225">
        <v>0</v>
      </c>
      <c r="K204" s="225">
        <v>0</v>
      </c>
      <c r="L204" s="225">
        <v>0</v>
      </c>
    </row>
    <row r="205" spans="1:12" ht="18.75" hidden="1" customHeight="1">
      <c r="A205" s="229">
        <v>3</v>
      </c>
      <c r="B205" s="228">
        <v>1</v>
      </c>
      <c r="C205" s="228">
        <v>2</v>
      </c>
      <c r="D205" s="229">
        <v>1</v>
      </c>
      <c r="E205" s="228">
        <v>1</v>
      </c>
      <c r="F205" s="227">
        <v>4</v>
      </c>
      <c r="G205" s="226" t="s">
        <v>232</v>
      </c>
      <c r="H205" s="216">
        <v>176</v>
      </c>
      <c r="I205" s="225">
        <v>0</v>
      </c>
      <c r="J205" s="225">
        <v>0</v>
      </c>
      <c r="K205" s="225">
        <v>0</v>
      </c>
      <c r="L205" s="225">
        <v>0</v>
      </c>
    </row>
    <row r="206" spans="1:12" ht="17.25" hidden="1" customHeight="1">
      <c r="A206" s="236">
        <v>3</v>
      </c>
      <c r="B206" s="261">
        <v>1</v>
      </c>
      <c r="C206" s="261">
        <v>2</v>
      </c>
      <c r="D206" s="255">
        <v>1</v>
      </c>
      <c r="E206" s="261">
        <v>1</v>
      </c>
      <c r="F206" s="254">
        <v>5</v>
      </c>
      <c r="G206" s="250" t="s">
        <v>231</v>
      </c>
      <c r="H206" s="216">
        <v>177</v>
      </c>
      <c r="I206" s="225">
        <v>0</v>
      </c>
      <c r="J206" s="225">
        <v>0</v>
      </c>
      <c r="K206" s="225">
        <v>0</v>
      </c>
      <c r="L206" s="232">
        <v>0</v>
      </c>
    </row>
    <row r="207" spans="1:12" ht="15" hidden="1" customHeight="1">
      <c r="A207" s="229">
        <v>3</v>
      </c>
      <c r="B207" s="228">
        <v>1</v>
      </c>
      <c r="C207" s="228">
        <v>3</v>
      </c>
      <c r="D207" s="229"/>
      <c r="E207" s="228"/>
      <c r="F207" s="227"/>
      <c r="G207" s="226" t="s">
        <v>230</v>
      </c>
      <c r="H207" s="216">
        <v>178</v>
      </c>
      <c r="I207" s="233">
        <f>SUM(I208+I211)</f>
        <v>0</v>
      </c>
      <c r="J207" s="239">
        <f>SUM(J208+J211)</f>
        <v>0</v>
      </c>
      <c r="K207" s="238">
        <f>SUM(K208+K211)</f>
        <v>0</v>
      </c>
      <c r="L207" s="233">
        <f>SUM(L208+L211)</f>
        <v>0</v>
      </c>
    </row>
    <row r="208" spans="1:12" ht="27.75" hidden="1" customHeight="1">
      <c r="A208" s="246">
        <v>3</v>
      </c>
      <c r="B208" s="245">
        <v>1</v>
      </c>
      <c r="C208" s="245">
        <v>3</v>
      </c>
      <c r="D208" s="246">
        <v>1</v>
      </c>
      <c r="E208" s="229"/>
      <c r="F208" s="244"/>
      <c r="G208" s="271" t="s">
        <v>229</v>
      </c>
      <c r="H208" s="216">
        <v>179</v>
      </c>
      <c r="I208" s="243">
        <f t="shared" ref="I208:L209" si="21">I209</f>
        <v>0</v>
      </c>
      <c r="J208" s="242">
        <f t="shared" si="21"/>
        <v>0</v>
      </c>
      <c r="K208" s="241">
        <f t="shared" si="21"/>
        <v>0</v>
      </c>
      <c r="L208" s="243">
        <f t="shared" si="21"/>
        <v>0</v>
      </c>
    </row>
    <row r="209" spans="1:16" ht="30.75" hidden="1" customHeight="1">
      <c r="A209" s="229">
        <v>3</v>
      </c>
      <c r="B209" s="228">
        <v>1</v>
      </c>
      <c r="C209" s="228">
        <v>3</v>
      </c>
      <c r="D209" s="229">
        <v>1</v>
      </c>
      <c r="E209" s="229">
        <v>1</v>
      </c>
      <c r="F209" s="227"/>
      <c r="G209" s="271" t="s">
        <v>229</v>
      </c>
      <c r="H209" s="216">
        <v>180</v>
      </c>
      <c r="I209" s="233">
        <f t="shared" si="21"/>
        <v>0</v>
      </c>
      <c r="J209" s="239">
        <f t="shared" si="21"/>
        <v>0</v>
      </c>
      <c r="K209" s="238">
        <f t="shared" si="21"/>
        <v>0</v>
      </c>
      <c r="L209" s="233">
        <f t="shared" si="21"/>
        <v>0</v>
      </c>
    </row>
    <row r="210" spans="1:16" ht="27.75" hidden="1" customHeight="1">
      <c r="A210" s="229">
        <v>3</v>
      </c>
      <c r="B210" s="226">
        <v>1</v>
      </c>
      <c r="C210" s="229">
        <v>3</v>
      </c>
      <c r="D210" s="228">
        <v>1</v>
      </c>
      <c r="E210" s="228">
        <v>1</v>
      </c>
      <c r="F210" s="227">
        <v>1</v>
      </c>
      <c r="G210" s="271" t="s">
        <v>229</v>
      </c>
      <c r="H210" s="216">
        <v>181</v>
      </c>
      <c r="I210" s="232">
        <v>0</v>
      </c>
      <c r="J210" s="232">
        <v>0</v>
      </c>
      <c r="K210" s="232">
        <v>0</v>
      </c>
      <c r="L210" s="232">
        <v>0</v>
      </c>
    </row>
    <row r="211" spans="1:16" ht="15" hidden="1" customHeight="1">
      <c r="A211" s="229">
        <v>3</v>
      </c>
      <c r="B211" s="226">
        <v>1</v>
      </c>
      <c r="C211" s="229">
        <v>3</v>
      </c>
      <c r="D211" s="228">
        <v>2</v>
      </c>
      <c r="E211" s="228"/>
      <c r="F211" s="227"/>
      <c r="G211" s="226" t="s">
        <v>223</v>
      </c>
      <c r="H211" s="216">
        <v>182</v>
      </c>
      <c r="I211" s="233">
        <f>I212</f>
        <v>0</v>
      </c>
      <c r="J211" s="239">
        <f>J212</f>
        <v>0</v>
      </c>
      <c r="K211" s="238">
        <f>K212</f>
        <v>0</v>
      </c>
      <c r="L211" s="233">
        <f>L212</f>
        <v>0</v>
      </c>
    </row>
    <row r="212" spans="1:16" ht="15.75" hidden="1" customHeight="1">
      <c r="A212" s="246">
        <v>3</v>
      </c>
      <c r="B212" s="271">
        <v>1</v>
      </c>
      <c r="C212" s="246">
        <v>3</v>
      </c>
      <c r="D212" s="245">
        <v>2</v>
      </c>
      <c r="E212" s="245">
        <v>1</v>
      </c>
      <c r="F212" s="244"/>
      <c r="G212" s="226" t="s">
        <v>223</v>
      </c>
      <c r="H212" s="216">
        <v>183</v>
      </c>
      <c r="I212" s="233">
        <f>SUM(I213:I218)</f>
        <v>0</v>
      </c>
      <c r="J212" s="233">
        <f>SUM(J213:J218)</f>
        <v>0</v>
      </c>
      <c r="K212" s="233">
        <f>SUM(K213:K218)</f>
        <v>0</v>
      </c>
      <c r="L212" s="233">
        <f>SUM(L213:L218)</f>
        <v>0</v>
      </c>
      <c r="M212" s="276"/>
      <c r="N212" s="276"/>
      <c r="O212" s="276"/>
      <c r="P212" s="276"/>
    </row>
    <row r="213" spans="1:16" ht="15" hidden="1" customHeight="1">
      <c r="A213" s="229">
        <v>3</v>
      </c>
      <c r="B213" s="226">
        <v>1</v>
      </c>
      <c r="C213" s="229">
        <v>3</v>
      </c>
      <c r="D213" s="228">
        <v>2</v>
      </c>
      <c r="E213" s="228">
        <v>1</v>
      </c>
      <c r="F213" s="227">
        <v>1</v>
      </c>
      <c r="G213" s="226" t="s">
        <v>228</v>
      </c>
      <c r="H213" s="216">
        <v>184</v>
      </c>
      <c r="I213" s="225">
        <v>0</v>
      </c>
      <c r="J213" s="225">
        <v>0</v>
      </c>
      <c r="K213" s="225">
        <v>0</v>
      </c>
      <c r="L213" s="232">
        <v>0</v>
      </c>
    </row>
    <row r="214" spans="1:16" ht="26.25" hidden="1" customHeight="1">
      <c r="A214" s="229">
        <v>3</v>
      </c>
      <c r="B214" s="226">
        <v>1</v>
      </c>
      <c r="C214" s="229">
        <v>3</v>
      </c>
      <c r="D214" s="228">
        <v>2</v>
      </c>
      <c r="E214" s="228">
        <v>1</v>
      </c>
      <c r="F214" s="227">
        <v>2</v>
      </c>
      <c r="G214" s="226" t="s">
        <v>227</v>
      </c>
      <c r="H214" s="216">
        <v>185</v>
      </c>
      <c r="I214" s="225">
        <v>0</v>
      </c>
      <c r="J214" s="225">
        <v>0</v>
      </c>
      <c r="K214" s="225">
        <v>0</v>
      </c>
      <c r="L214" s="225">
        <v>0</v>
      </c>
    </row>
    <row r="215" spans="1:16" ht="16.5" hidden="1" customHeight="1">
      <c r="A215" s="229">
        <v>3</v>
      </c>
      <c r="B215" s="226">
        <v>1</v>
      </c>
      <c r="C215" s="229">
        <v>3</v>
      </c>
      <c r="D215" s="228">
        <v>2</v>
      </c>
      <c r="E215" s="228">
        <v>1</v>
      </c>
      <c r="F215" s="227">
        <v>3</v>
      </c>
      <c r="G215" s="226" t="s">
        <v>226</v>
      </c>
      <c r="H215" s="216">
        <v>186</v>
      </c>
      <c r="I215" s="225">
        <v>0</v>
      </c>
      <c r="J215" s="225">
        <v>0</v>
      </c>
      <c r="K215" s="225">
        <v>0</v>
      </c>
      <c r="L215" s="225">
        <v>0</v>
      </c>
    </row>
    <row r="216" spans="1:16" ht="27.75" hidden="1" customHeight="1">
      <c r="A216" s="229">
        <v>3</v>
      </c>
      <c r="B216" s="226">
        <v>1</v>
      </c>
      <c r="C216" s="229">
        <v>3</v>
      </c>
      <c r="D216" s="228">
        <v>2</v>
      </c>
      <c r="E216" s="228">
        <v>1</v>
      </c>
      <c r="F216" s="227">
        <v>4</v>
      </c>
      <c r="G216" s="226" t="s">
        <v>225</v>
      </c>
      <c r="H216" s="216">
        <v>187</v>
      </c>
      <c r="I216" s="225">
        <v>0</v>
      </c>
      <c r="J216" s="225">
        <v>0</v>
      </c>
      <c r="K216" s="225">
        <v>0</v>
      </c>
      <c r="L216" s="232">
        <v>0</v>
      </c>
    </row>
    <row r="217" spans="1:16" ht="15.75" hidden="1" customHeight="1">
      <c r="A217" s="229">
        <v>3</v>
      </c>
      <c r="B217" s="226">
        <v>1</v>
      </c>
      <c r="C217" s="229">
        <v>3</v>
      </c>
      <c r="D217" s="228">
        <v>2</v>
      </c>
      <c r="E217" s="228">
        <v>1</v>
      </c>
      <c r="F217" s="227">
        <v>5</v>
      </c>
      <c r="G217" s="271" t="s">
        <v>224</v>
      </c>
      <c r="H217" s="216">
        <v>188</v>
      </c>
      <c r="I217" s="225">
        <v>0</v>
      </c>
      <c r="J217" s="225">
        <v>0</v>
      </c>
      <c r="K217" s="225">
        <v>0</v>
      </c>
      <c r="L217" s="225">
        <v>0</v>
      </c>
    </row>
    <row r="218" spans="1:16" ht="13.5" hidden="1" customHeight="1">
      <c r="A218" s="229">
        <v>3</v>
      </c>
      <c r="B218" s="226">
        <v>1</v>
      </c>
      <c r="C218" s="229">
        <v>3</v>
      </c>
      <c r="D218" s="228">
        <v>2</v>
      </c>
      <c r="E218" s="228">
        <v>1</v>
      </c>
      <c r="F218" s="227">
        <v>6</v>
      </c>
      <c r="G218" s="271" t="s">
        <v>223</v>
      </c>
      <c r="H218" s="216">
        <v>189</v>
      </c>
      <c r="I218" s="225">
        <v>0</v>
      </c>
      <c r="J218" s="225">
        <v>0</v>
      </c>
      <c r="K218" s="225">
        <v>0</v>
      </c>
      <c r="L218" s="232">
        <v>0</v>
      </c>
    </row>
    <row r="219" spans="1:16" ht="27" hidden="1" customHeight="1">
      <c r="A219" s="246">
        <v>3</v>
      </c>
      <c r="B219" s="245">
        <v>1</v>
      </c>
      <c r="C219" s="245">
        <v>4</v>
      </c>
      <c r="D219" s="245"/>
      <c r="E219" s="245"/>
      <c r="F219" s="244"/>
      <c r="G219" s="271" t="s">
        <v>222</v>
      </c>
      <c r="H219" s="216">
        <v>190</v>
      </c>
      <c r="I219" s="243">
        <f t="shared" ref="I219:L221" si="22">I220</f>
        <v>0</v>
      </c>
      <c r="J219" s="242">
        <f t="shared" si="22"/>
        <v>0</v>
      </c>
      <c r="K219" s="241">
        <f t="shared" si="22"/>
        <v>0</v>
      </c>
      <c r="L219" s="241">
        <f t="shared" si="22"/>
        <v>0</v>
      </c>
    </row>
    <row r="220" spans="1:16" ht="27" hidden="1" customHeight="1">
      <c r="A220" s="236">
        <v>3</v>
      </c>
      <c r="B220" s="261">
        <v>1</v>
      </c>
      <c r="C220" s="261">
        <v>4</v>
      </c>
      <c r="D220" s="261">
        <v>1</v>
      </c>
      <c r="E220" s="261"/>
      <c r="F220" s="254"/>
      <c r="G220" s="271" t="s">
        <v>222</v>
      </c>
      <c r="H220" s="216">
        <v>191</v>
      </c>
      <c r="I220" s="253">
        <f t="shared" si="22"/>
        <v>0</v>
      </c>
      <c r="J220" s="274">
        <f t="shared" si="22"/>
        <v>0</v>
      </c>
      <c r="K220" s="251">
        <f t="shared" si="22"/>
        <v>0</v>
      </c>
      <c r="L220" s="251">
        <f t="shared" si="22"/>
        <v>0</v>
      </c>
    </row>
    <row r="221" spans="1:16" ht="27.75" hidden="1" customHeight="1">
      <c r="A221" s="229">
        <v>3</v>
      </c>
      <c r="B221" s="228">
        <v>1</v>
      </c>
      <c r="C221" s="228">
        <v>4</v>
      </c>
      <c r="D221" s="228">
        <v>1</v>
      </c>
      <c r="E221" s="228">
        <v>1</v>
      </c>
      <c r="F221" s="227"/>
      <c r="G221" s="271" t="s">
        <v>221</v>
      </c>
      <c r="H221" s="216">
        <v>192</v>
      </c>
      <c r="I221" s="233">
        <f t="shared" si="22"/>
        <v>0</v>
      </c>
      <c r="J221" s="239">
        <f t="shared" si="22"/>
        <v>0</v>
      </c>
      <c r="K221" s="238">
        <f t="shared" si="22"/>
        <v>0</v>
      </c>
      <c r="L221" s="238">
        <f t="shared" si="22"/>
        <v>0</v>
      </c>
    </row>
    <row r="222" spans="1:16" ht="27" hidden="1" customHeight="1">
      <c r="A222" s="230">
        <v>3</v>
      </c>
      <c r="B222" s="229">
        <v>1</v>
      </c>
      <c r="C222" s="228">
        <v>4</v>
      </c>
      <c r="D222" s="228">
        <v>1</v>
      </c>
      <c r="E222" s="228">
        <v>1</v>
      </c>
      <c r="F222" s="227">
        <v>1</v>
      </c>
      <c r="G222" s="271" t="s">
        <v>221</v>
      </c>
      <c r="H222" s="216">
        <v>193</v>
      </c>
      <c r="I222" s="225">
        <v>0</v>
      </c>
      <c r="J222" s="225">
        <v>0</v>
      </c>
      <c r="K222" s="225">
        <v>0</v>
      </c>
      <c r="L222" s="225">
        <v>0</v>
      </c>
    </row>
    <row r="223" spans="1:16" ht="26.25" hidden="1" customHeight="1">
      <c r="A223" s="230">
        <v>3</v>
      </c>
      <c r="B223" s="228">
        <v>1</v>
      </c>
      <c r="C223" s="228">
        <v>5</v>
      </c>
      <c r="D223" s="228"/>
      <c r="E223" s="228"/>
      <c r="F223" s="227"/>
      <c r="G223" s="226" t="s">
        <v>220</v>
      </c>
      <c r="H223" s="216">
        <v>194</v>
      </c>
      <c r="I223" s="233">
        <f t="shared" ref="I223:L224" si="23">I224</f>
        <v>0</v>
      </c>
      <c r="J223" s="233">
        <f t="shared" si="23"/>
        <v>0</v>
      </c>
      <c r="K223" s="233">
        <f t="shared" si="23"/>
        <v>0</v>
      </c>
      <c r="L223" s="233">
        <f t="shared" si="23"/>
        <v>0</v>
      </c>
    </row>
    <row r="224" spans="1:16" ht="30" hidden="1" customHeight="1">
      <c r="A224" s="230">
        <v>3</v>
      </c>
      <c r="B224" s="228">
        <v>1</v>
      </c>
      <c r="C224" s="228">
        <v>5</v>
      </c>
      <c r="D224" s="228">
        <v>1</v>
      </c>
      <c r="E224" s="228"/>
      <c r="F224" s="227"/>
      <c r="G224" s="226" t="s">
        <v>220</v>
      </c>
      <c r="H224" s="216">
        <v>195</v>
      </c>
      <c r="I224" s="233">
        <f t="shared" si="23"/>
        <v>0</v>
      </c>
      <c r="J224" s="233">
        <f t="shared" si="23"/>
        <v>0</v>
      </c>
      <c r="K224" s="233">
        <f t="shared" si="23"/>
        <v>0</v>
      </c>
      <c r="L224" s="233">
        <f t="shared" si="23"/>
        <v>0</v>
      </c>
    </row>
    <row r="225" spans="1:12" ht="27" hidden="1" customHeight="1">
      <c r="A225" s="230">
        <v>3</v>
      </c>
      <c r="B225" s="228">
        <v>1</v>
      </c>
      <c r="C225" s="228">
        <v>5</v>
      </c>
      <c r="D225" s="228">
        <v>1</v>
      </c>
      <c r="E225" s="228">
        <v>1</v>
      </c>
      <c r="F225" s="227"/>
      <c r="G225" s="226" t="s">
        <v>220</v>
      </c>
      <c r="H225" s="216">
        <v>196</v>
      </c>
      <c r="I225" s="233">
        <f>SUM(I226:I228)</f>
        <v>0</v>
      </c>
      <c r="J225" s="233">
        <f>SUM(J226:J228)</f>
        <v>0</v>
      </c>
      <c r="K225" s="233">
        <f>SUM(K226:K228)</f>
        <v>0</v>
      </c>
      <c r="L225" s="233">
        <f>SUM(L226:L228)</f>
        <v>0</v>
      </c>
    </row>
    <row r="226" spans="1:12" ht="21" hidden="1" customHeight="1">
      <c r="A226" s="230">
        <v>3</v>
      </c>
      <c r="B226" s="228">
        <v>1</v>
      </c>
      <c r="C226" s="228">
        <v>5</v>
      </c>
      <c r="D226" s="228">
        <v>1</v>
      </c>
      <c r="E226" s="228">
        <v>1</v>
      </c>
      <c r="F226" s="227">
        <v>1</v>
      </c>
      <c r="G226" s="275" t="s">
        <v>219</v>
      </c>
      <c r="H226" s="216">
        <v>197</v>
      </c>
      <c r="I226" s="225">
        <v>0</v>
      </c>
      <c r="J226" s="225">
        <v>0</v>
      </c>
      <c r="K226" s="225">
        <v>0</v>
      </c>
      <c r="L226" s="225">
        <v>0</v>
      </c>
    </row>
    <row r="227" spans="1:12" ht="25.5" hidden="1" customHeight="1">
      <c r="A227" s="230">
        <v>3</v>
      </c>
      <c r="B227" s="228">
        <v>1</v>
      </c>
      <c r="C227" s="228">
        <v>5</v>
      </c>
      <c r="D227" s="228">
        <v>1</v>
      </c>
      <c r="E227" s="228">
        <v>1</v>
      </c>
      <c r="F227" s="227">
        <v>2</v>
      </c>
      <c r="G227" s="275" t="s">
        <v>218</v>
      </c>
      <c r="H227" s="216">
        <v>198</v>
      </c>
      <c r="I227" s="225">
        <v>0</v>
      </c>
      <c r="J227" s="225">
        <v>0</v>
      </c>
      <c r="K227" s="225">
        <v>0</v>
      </c>
      <c r="L227" s="225">
        <v>0</v>
      </c>
    </row>
    <row r="228" spans="1:12" ht="28.5" hidden="1" customHeight="1">
      <c r="A228" s="230">
        <v>3</v>
      </c>
      <c r="B228" s="228">
        <v>1</v>
      </c>
      <c r="C228" s="228">
        <v>5</v>
      </c>
      <c r="D228" s="228">
        <v>1</v>
      </c>
      <c r="E228" s="228">
        <v>1</v>
      </c>
      <c r="F228" s="227">
        <v>3</v>
      </c>
      <c r="G228" s="275" t="s">
        <v>217</v>
      </c>
      <c r="H228" s="216">
        <v>199</v>
      </c>
      <c r="I228" s="225">
        <v>0</v>
      </c>
      <c r="J228" s="225">
        <v>0</v>
      </c>
      <c r="K228" s="225">
        <v>0</v>
      </c>
      <c r="L228" s="225">
        <v>0</v>
      </c>
    </row>
    <row r="229" spans="1:12" s="201" customFormat="1" ht="41.25" hidden="1" customHeight="1">
      <c r="A229" s="267">
        <v>3</v>
      </c>
      <c r="B229" s="266">
        <v>2</v>
      </c>
      <c r="C229" s="266"/>
      <c r="D229" s="266"/>
      <c r="E229" s="266"/>
      <c r="F229" s="265"/>
      <c r="G229" s="264" t="s">
        <v>216</v>
      </c>
      <c r="H229" s="216">
        <v>200</v>
      </c>
      <c r="I229" s="233">
        <f>SUM(I230+I262)</f>
        <v>0</v>
      </c>
      <c r="J229" s="239">
        <f>SUM(J230+J262)</f>
        <v>0</v>
      </c>
      <c r="K229" s="238">
        <f>SUM(K230+K262)</f>
        <v>0</v>
      </c>
      <c r="L229" s="238">
        <f>SUM(L230+L262)</f>
        <v>0</v>
      </c>
    </row>
    <row r="230" spans="1:12" ht="26.25" hidden="1" customHeight="1">
      <c r="A230" s="236">
        <v>3</v>
      </c>
      <c r="B230" s="255">
        <v>2</v>
      </c>
      <c r="C230" s="261">
        <v>1</v>
      </c>
      <c r="D230" s="261"/>
      <c r="E230" s="261"/>
      <c r="F230" s="254"/>
      <c r="G230" s="250" t="s">
        <v>215</v>
      </c>
      <c r="H230" s="216">
        <v>201</v>
      </c>
      <c r="I230" s="253">
        <f>SUM(I231+I240+I244+I248+I252+I255+I258)</f>
        <v>0</v>
      </c>
      <c r="J230" s="274">
        <f>SUM(J231+J240+J244+J248+J252+J255+J258)</f>
        <v>0</v>
      </c>
      <c r="K230" s="251">
        <f>SUM(K231+K240+K244+K248+K252+K255+K258)</f>
        <v>0</v>
      </c>
      <c r="L230" s="251">
        <f>SUM(L231+L240+L244+L248+L252+L255+L258)</f>
        <v>0</v>
      </c>
    </row>
    <row r="231" spans="1:12" ht="15.75" hidden="1" customHeight="1">
      <c r="A231" s="229">
        <v>3</v>
      </c>
      <c r="B231" s="228">
        <v>2</v>
      </c>
      <c r="C231" s="228">
        <v>1</v>
      </c>
      <c r="D231" s="228">
        <v>1</v>
      </c>
      <c r="E231" s="228"/>
      <c r="F231" s="227"/>
      <c r="G231" s="226" t="s">
        <v>181</v>
      </c>
      <c r="H231" s="216">
        <v>202</v>
      </c>
      <c r="I231" s="253">
        <f>I232</f>
        <v>0</v>
      </c>
      <c r="J231" s="253">
        <f>J232</f>
        <v>0</v>
      </c>
      <c r="K231" s="253">
        <f>K232</f>
        <v>0</v>
      </c>
      <c r="L231" s="253">
        <f>L232</f>
        <v>0</v>
      </c>
    </row>
    <row r="232" spans="1:12" ht="12" hidden="1" customHeight="1">
      <c r="A232" s="229">
        <v>3</v>
      </c>
      <c r="B232" s="229">
        <v>2</v>
      </c>
      <c r="C232" s="228">
        <v>1</v>
      </c>
      <c r="D232" s="228">
        <v>1</v>
      </c>
      <c r="E232" s="228">
        <v>1</v>
      </c>
      <c r="F232" s="227"/>
      <c r="G232" s="226" t="s">
        <v>180</v>
      </c>
      <c r="H232" s="216">
        <v>203</v>
      </c>
      <c r="I232" s="233">
        <f>SUM(I233:I233)</f>
        <v>0</v>
      </c>
      <c r="J232" s="239">
        <f>SUM(J233:J233)</f>
        <v>0</v>
      </c>
      <c r="K232" s="238">
        <f>SUM(K233:K233)</f>
        <v>0</v>
      </c>
      <c r="L232" s="238">
        <f>SUM(L233:L233)</f>
        <v>0</v>
      </c>
    </row>
    <row r="233" spans="1:12" ht="14.25" hidden="1" customHeight="1">
      <c r="A233" s="236">
        <v>3</v>
      </c>
      <c r="B233" s="236">
        <v>2</v>
      </c>
      <c r="C233" s="261">
        <v>1</v>
      </c>
      <c r="D233" s="261">
        <v>1</v>
      </c>
      <c r="E233" s="261">
        <v>1</v>
      </c>
      <c r="F233" s="254">
        <v>1</v>
      </c>
      <c r="G233" s="250" t="s">
        <v>180</v>
      </c>
      <c r="H233" s="216">
        <v>204</v>
      </c>
      <c r="I233" s="225">
        <v>0</v>
      </c>
      <c r="J233" s="225">
        <v>0</v>
      </c>
      <c r="K233" s="225">
        <v>0</v>
      </c>
      <c r="L233" s="225">
        <v>0</v>
      </c>
    </row>
    <row r="234" spans="1:12" ht="14.25" hidden="1" customHeight="1">
      <c r="A234" s="236">
        <v>3</v>
      </c>
      <c r="B234" s="261">
        <v>2</v>
      </c>
      <c r="C234" s="261">
        <v>1</v>
      </c>
      <c r="D234" s="261">
        <v>1</v>
      </c>
      <c r="E234" s="261">
        <v>2</v>
      </c>
      <c r="F234" s="254"/>
      <c r="G234" s="250" t="s">
        <v>214</v>
      </c>
      <c r="H234" s="216">
        <v>205</v>
      </c>
      <c r="I234" s="233">
        <f>SUM(I235:I236)</f>
        <v>0</v>
      </c>
      <c r="J234" s="233">
        <f>SUM(J235:J236)</f>
        <v>0</v>
      </c>
      <c r="K234" s="233">
        <f>SUM(K235:K236)</f>
        <v>0</v>
      </c>
      <c r="L234" s="233">
        <f>SUM(L235:L236)</f>
        <v>0</v>
      </c>
    </row>
    <row r="235" spans="1:12" ht="14.25" hidden="1" customHeight="1">
      <c r="A235" s="236">
        <v>3</v>
      </c>
      <c r="B235" s="261">
        <v>2</v>
      </c>
      <c r="C235" s="261">
        <v>1</v>
      </c>
      <c r="D235" s="261">
        <v>1</v>
      </c>
      <c r="E235" s="261">
        <v>2</v>
      </c>
      <c r="F235" s="254">
        <v>1</v>
      </c>
      <c r="G235" s="250" t="s">
        <v>178</v>
      </c>
      <c r="H235" s="216">
        <v>206</v>
      </c>
      <c r="I235" s="225">
        <v>0</v>
      </c>
      <c r="J235" s="225">
        <v>0</v>
      </c>
      <c r="K235" s="225">
        <v>0</v>
      </c>
      <c r="L235" s="225">
        <v>0</v>
      </c>
    </row>
    <row r="236" spans="1:12" ht="14.25" hidden="1" customHeight="1">
      <c r="A236" s="236">
        <v>3</v>
      </c>
      <c r="B236" s="261">
        <v>2</v>
      </c>
      <c r="C236" s="261">
        <v>1</v>
      </c>
      <c r="D236" s="261">
        <v>1</v>
      </c>
      <c r="E236" s="261">
        <v>2</v>
      </c>
      <c r="F236" s="254">
        <v>2</v>
      </c>
      <c r="G236" s="250" t="s">
        <v>177</v>
      </c>
      <c r="H236" s="216">
        <v>207</v>
      </c>
      <c r="I236" s="225">
        <v>0</v>
      </c>
      <c r="J236" s="225">
        <v>0</v>
      </c>
      <c r="K236" s="225">
        <v>0</v>
      </c>
      <c r="L236" s="225">
        <v>0</v>
      </c>
    </row>
    <row r="237" spans="1:12" ht="14.25" hidden="1" customHeight="1">
      <c r="A237" s="236">
        <v>3</v>
      </c>
      <c r="B237" s="261">
        <v>2</v>
      </c>
      <c r="C237" s="261">
        <v>1</v>
      </c>
      <c r="D237" s="261">
        <v>1</v>
      </c>
      <c r="E237" s="261">
        <v>3</v>
      </c>
      <c r="F237" s="273"/>
      <c r="G237" s="250" t="s">
        <v>176</v>
      </c>
      <c r="H237" s="216">
        <v>208</v>
      </c>
      <c r="I237" s="233">
        <f>SUM(I238:I239)</f>
        <v>0</v>
      </c>
      <c r="J237" s="233">
        <f>SUM(J238:J239)</f>
        <v>0</v>
      </c>
      <c r="K237" s="233">
        <f>SUM(K238:K239)</f>
        <v>0</v>
      </c>
      <c r="L237" s="233">
        <f>SUM(L238:L239)</f>
        <v>0</v>
      </c>
    </row>
    <row r="238" spans="1:12" ht="14.25" hidden="1" customHeight="1">
      <c r="A238" s="236">
        <v>3</v>
      </c>
      <c r="B238" s="261">
        <v>2</v>
      </c>
      <c r="C238" s="261">
        <v>1</v>
      </c>
      <c r="D238" s="261">
        <v>1</v>
      </c>
      <c r="E238" s="261">
        <v>3</v>
      </c>
      <c r="F238" s="254">
        <v>1</v>
      </c>
      <c r="G238" s="250" t="s">
        <v>175</v>
      </c>
      <c r="H238" s="216">
        <v>209</v>
      </c>
      <c r="I238" s="225">
        <v>0</v>
      </c>
      <c r="J238" s="225">
        <v>0</v>
      </c>
      <c r="K238" s="225">
        <v>0</v>
      </c>
      <c r="L238" s="225">
        <v>0</v>
      </c>
    </row>
    <row r="239" spans="1:12" ht="14.25" hidden="1" customHeight="1">
      <c r="A239" s="236">
        <v>3</v>
      </c>
      <c r="B239" s="261">
        <v>2</v>
      </c>
      <c r="C239" s="261">
        <v>1</v>
      </c>
      <c r="D239" s="261">
        <v>1</v>
      </c>
      <c r="E239" s="261">
        <v>3</v>
      </c>
      <c r="F239" s="254">
        <v>2</v>
      </c>
      <c r="G239" s="250" t="s">
        <v>213</v>
      </c>
      <c r="H239" s="216">
        <v>210</v>
      </c>
      <c r="I239" s="225">
        <v>0</v>
      </c>
      <c r="J239" s="225">
        <v>0</v>
      </c>
      <c r="K239" s="225">
        <v>0</v>
      </c>
      <c r="L239" s="225">
        <v>0</v>
      </c>
    </row>
    <row r="240" spans="1:12" ht="27" hidden="1" customHeight="1">
      <c r="A240" s="229">
        <v>3</v>
      </c>
      <c r="B240" s="228">
        <v>2</v>
      </c>
      <c r="C240" s="228">
        <v>1</v>
      </c>
      <c r="D240" s="228">
        <v>2</v>
      </c>
      <c r="E240" s="228"/>
      <c r="F240" s="227"/>
      <c r="G240" s="226" t="s">
        <v>212</v>
      </c>
      <c r="H240" s="216">
        <v>211</v>
      </c>
      <c r="I240" s="233">
        <f>I241</f>
        <v>0</v>
      </c>
      <c r="J240" s="233">
        <f>J241</f>
        <v>0</v>
      </c>
      <c r="K240" s="233">
        <f>K241</f>
        <v>0</v>
      </c>
      <c r="L240" s="233">
        <f>L241</f>
        <v>0</v>
      </c>
    </row>
    <row r="241" spans="1:12" ht="14.25" hidden="1" customHeight="1">
      <c r="A241" s="229">
        <v>3</v>
      </c>
      <c r="B241" s="228">
        <v>2</v>
      </c>
      <c r="C241" s="228">
        <v>1</v>
      </c>
      <c r="D241" s="228">
        <v>2</v>
      </c>
      <c r="E241" s="228">
        <v>1</v>
      </c>
      <c r="F241" s="227"/>
      <c r="G241" s="226" t="s">
        <v>212</v>
      </c>
      <c r="H241" s="216">
        <v>212</v>
      </c>
      <c r="I241" s="233">
        <f>SUM(I242:I243)</f>
        <v>0</v>
      </c>
      <c r="J241" s="239">
        <f>SUM(J242:J243)</f>
        <v>0</v>
      </c>
      <c r="K241" s="238">
        <f>SUM(K242:K243)</f>
        <v>0</v>
      </c>
      <c r="L241" s="238">
        <f>SUM(L242:L243)</f>
        <v>0</v>
      </c>
    </row>
    <row r="242" spans="1:12" ht="27" hidden="1" customHeight="1">
      <c r="A242" s="236">
        <v>3</v>
      </c>
      <c r="B242" s="255">
        <v>2</v>
      </c>
      <c r="C242" s="261">
        <v>1</v>
      </c>
      <c r="D242" s="261">
        <v>2</v>
      </c>
      <c r="E242" s="261">
        <v>1</v>
      </c>
      <c r="F242" s="254">
        <v>1</v>
      </c>
      <c r="G242" s="250" t="s">
        <v>211</v>
      </c>
      <c r="H242" s="216">
        <v>213</v>
      </c>
      <c r="I242" s="225">
        <v>0</v>
      </c>
      <c r="J242" s="225">
        <v>0</v>
      </c>
      <c r="K242" s="225">
        <v>0</v>
      </c>
      <c r="L242" s="225">
        <v>0</v>
      </c>
    </row>
    <row r="243" spans="1:12" ht="25.5" hidden="1" customHeight="1">
      <c r="A243" s="229">
        <v>3</v>
      </c>
      <c r="B243" s="228">
        <v>2</v>
      </c>
      <c r="C243" s="228">
        <v>1</v>
      </c>
      <c r="D243" s="228">
        <v>2</v>
      </c>
      <c r="E243" s="228">
        <v>1</v>
      </c>
      <c r="F243" s="227">
        <v>2</v>
      </c>
      <c r="G243" s="226" t="s">
        <v>210</v>
      </c>
      <c r="H243" s="216">
        <v>214</v>
      </c>
      <c r="I243" s="225">
        <v>0</v>
      </c>
      <c r="J243" s="225">
        <v>0</v>
      </c>
      <c r="K243" s="225">
        <v>0</v>
      </c>
      <c r="L243" s="225">
        <v>0</v>
      </c>
    </row>
    <row r="244" spans="1:12" ht="26.25" hidden="1" customHeight="1">
      <c r="A244" s="246">
        <v>3</v>
      </c>
      <c r="B244" s="245">
        <v>2</v>
      </c>
      <c r="C244" s="245">
        <v>1</v>
      </c>
      <c r="D244" s="245">
        <v>3</v>
      </c>
      <c r="E244" s="245"/>
      <c r="F244" s="244"/>
      <c r="G244" s="271" t="s">
        <v>209</v>
      </c>
      <c r="H244" s="216">
        <v>215</v>
      </c>
      <c r="I244" s="243">
        <f>I245</f>
        <v>0</v>
      </c>
      <c r="J244" s="242">
        <f>J245</f>
        <v>0</v>
      </c>
      <c r="K244" s="241">
        <f>K245</f>
        <v>0</v>
      </c>
      <c r="L244" s="241">
        <f>L245</f>
        <v>0</v>
      </c>
    </row>
    <row r="245" spans="1:12" ht="29.25" hidden="1" customHeight="1">
      <c r="A245" s="229">
        <v>3</v>
      </c>
      <c r="B245" s="228">
        <v>2</v>
      </c>
      <c r="C245" s="228">
        <v>1</v>
      </c>
      <c r="D245" s="228">
        <v>3</v>
      </c>
      <c r="E245" s="228">
        <v>1</v>
      </c>
      <c r="F245" s="227"/>
      <c r="G245" s="271" t="s">
        <v>209</v>
      </c>
      <c r="H245" s="216">
        <v>216</v>
      </c>
      <c r="I245" s="233">
        <f>I246+I247</f>
        <v>0</v>
      </c>
      <c r="J245" s="233">
        <f>J246+J247</f>
        <v>0</v>
      </c>
      <c r="K245" s="233">
        <f>K246+K247</f>
        <v>0</v>
      </c>
      <c r="L245" s="233">
        <f>L246+L247</f>
        <v>0</v>
      </c>
    </row>
    <row r="246" spans="1:12" ht="30" hidden="1" customHeight="1">
      <c r="A246" s="229">
        <v>3</v>
      </c>
      <c r="B246" s="228">
        <v>2</v>
      </c>
      <c r="C246" s="228">
        <v>1</v>
      </c>
      <c r="D246" s="228">
        <v>3</v>
      </c>
      <c r="E246" s="228">
        <v>1</v>
      </c>
      <c r="F246" s="227">
        <v>1</v>
      </c>
      <c r="G246" s="226" t="s">
        <v>208</v>
      </c>
      <c r="H246" s="216">
        <v>217</v>
      </c>
      <c r="I246" s="225">
        <v>0</v>
      </c>
      <c r="J246" s="225">
        <v>0</v>
      </c>
      <c r="K246" s="225">
        <v>0</v>
      </c>
      <c r="L246" s="225">
        <v>0</v>
      </c>
    </row>
    <row r="247" spans="1:12" ht="27.75" hidden="1" customHeight="1">
      <c r="A247" s="229">
        <v>3</v>
      </c>
      <c r="B247" s="228">
        <v>2</v>
      </c>
      <c r="C247" s="228">
        <v>1</v>
      </c>
      <c r="D247" s="228">
        <v>3</v>
      </c>
      <c r="E247" s="228">
        <v>1</v>
      </c>
      <c r="F247" s="227">
        <v>2</v>
      </c>
      <c r="G247" s="226" t="s">
        <v>207</v>
      </c>
      <c r="H247" s="216">
        <v>218</v>
      </c>
      <c r="I247" s="232">
        <v>0</v>
      </c>
      <c r="J247" s="272">
        <v>0</v>
      </c>
      <c r="K247" s="232">
        <v>0</v>
      </c>
      <c r="L247" s="232">
        <v>0</v>
      </c>
    </row>
    <row r="248" spans="1:12" ht="12" hidden="1" customHeight="1">
      <c r="A248" s="229">
        <v>3</v>
      </c>
      <c r="B248" s="228">
        <v>2</v>
      </c>
      <c r="C248" s="228">
        <v>1</v>
      </c>
      <c r="D248" s="228">
        <v>4</v>
      </c>
      <c r="E248" s="228"/>
      <c r="F248" s="227"/>
      <c r="G248" s="226" t="s">
        <v>206</v>
      </c>
      <c r="H248" s="216">
        <v>219</v>
      </c>
      <c r="I248" s="233">
        <f>I249</f>
        <v>0</v>
      </c>
      <c r="J248" s="238">
        <f>J249</f>
        <v>0</v>
      </c>
      <c r="K248" s="233">
        <f>K249</f>
        <v>0</v>
      </c>
      <c r="L248" s="238">
        <f>L249</f>
        <v>0</v>
      </c>
    </row>
    <row r="249" spans="1:12" ht="14.25" hidden="1" customHeight="1">
      <c r="A249" s="246">
        <v>3</v>
      </c>
      <c r="B249" s="245">
        <v>2</v>
      </c>
      <c r="C249" s="245">
        <v>1</v>
      </c>
      <c r="D249" s="245">
        <v>4</v>
      </c>
      <c r="E249" s="245">
        <v>1</v>
      </c>
      <c r="F249" s="244"/>
      <c r="G249" s="271" t="s">
        <v>206</v>
      </c>
      <c r="H249" s="216">
        <v>220</v>
      </c>
      <c r="I249" s="243">
        <f>SUM(I250:I251)</f>
        <v>0</v>
      </c>
      <c r="J249" s="242">
        <f>SUM(J250:J251)</f>
        <v>0</v>
      </c>
      <c r="K249" s="241">
        <f>SUM(K250:K251)</f>
        <v>0</v>
      </c>
      <c r="L249" s="241">
        <f>SUM(L250:L251)</f>
        <v>0</v>
      </c>
    </row>
    <row r="250" spans="1:12" ht="25.5" hidden="1" customHeight="1">
      <c r="A250" s="229">
        <v>3</v>
      </c>
      <c r="B250" s="228">
        <v>2</v>
      </c>
      <c r="C250" s="228">
        <v>1</v>
      </c>
      <c r="D250" s="228">
        <v>4</v>
      </c>
      <c r="E250" s="228">
        <v>1</v>
      </c>
      <c r="F250" s="227">
        <v>1</v>
      </c>
      <c r="G250" s="226" t="s">
        <v>205</v>
      </c>
      <c r="H250" s="216">
        <v>221</v>
      </c>
      <c r="I250" s="225">
        <v>0</v>
      </c>
      <c r="J250" s="225">
        <v>0</v>
      </c>
      <c r="K250" s="225">
        <v>0</v>
      </c>
      <c r="L250" s="225">
        <v>0</v>
      </c>
    </row>
    <row r="251" spans="1:12" ht="18.75" hidden="1" customHeight="1">
      <c r="A251" s="229">
        <v>3</v>
      </c>
      <c r="B251" s="228">
        <v>2</v>
      </c>
      <c r="C251" s="228">
        <v>1</v>
      </c>
      <c r="D251" s="228">
        <v>4</v>
      </c>
      <c r="E251" s="228">
        <v>1</v>
      </c>
      <c r="F251" s="227">
        <v>2</v>
      </c>
      <c r="G251" s="226" t="s">
        <v>204</v>
      </c>
      <c r="H251" s="216">
        <v>222</v>
      </c>
      <c r="I251" s="225">
        <v>0</v>
      </c>
      <c r="J251" s="225">
        <v>0</v>
      </c>
      <c r="K251" s="225">
        <v>0</v>
      </c>
      <c r="L251" s="225">
        <v>0</v>
      </c>
    </row>
    <row r="252" spans="1:12" hidden="1">
      <c r="A252" s="229">
        <v>3</v>
      </c>
      <c r="B252" s="228">
        <v>2</v>
      </c>
      <c r="C252" s="228">
        <v>1</v>
      </c>
      <c r="D252" s="228">
        <v>5</v>
      </c>
      <c r="E252" s="228"/>
      <c r="F252" s="227"/>
      <c r="G252" s="226" t="s">
        <v>203</v>
      </c>
      <c r="H252" s="216">
        <v>223</v>
      </c>
      <c r="I252" s="233">
        <f t="shared" ref="I252:L253" si="24">I253</f>
        <v>0</v>
      </c>
      <c r="J252" s="239">
        <f t="shared" si="24"/>
        <v>0</v>
      </c>
      <c r="K252" s="238">
        <f t="shared" si="24"/>
        <v>0</v>
      </c>
      <c r="L252" s="238">
        <f t="shared" si="24"/>
        <v>0</v>
      </c>
    </row>
    <row r="253" spans="1:12" ht="16.5" hidden="1" customHeight="1">
      <c r="A253" s="229">
        <v>3</v>
      </c>
      <c r="B253" s="228">
        <v>2</v>
      </c>
      <c r="C253" s="228">
        <v>1</v>
      </c>
      <c r="D253" s="228">
        <v>5</v>
      </c>
      <c r="E253" s="228">
        <v>1</v>
      </c>
      <c r="F253" s="227"/>
      <c r="G253" s="226" t="s">
        <v>203</v>
      </c>
      <c r="H253" s="216">
        <v>224</v>
      </c>
      <c r="I253" s="238">
        <f t="shared" si="24"/>
        <v>0</v>
      </c>
      <c r="J253" s="239">
        <f t="shared" si="24"/>
        <v>0</v>
      </c>
      <c r="K253" s="238">
        <f t="shared" si="24"/>
        <v>0</v>
      </c>
      <c r="L253" s="238">
        <f t="shared" si="24"/>
        <v>0</v>
      </c>
    </row>
    <row r="254" spans="1:12" hidden="1">
      <c r="A254" s="255">
        <v>3</v>
      </c>
      <c r="B254" s="261">
        <v>2</v>
      </c>
      <c r="C254" s="261">
        <v>1</v>
      </c>
      <c r="D254" s="261">
        <v>5</v>
      </c>
      <c r="E254" s="261">
        <v>1</v>
      </c>
      <c r="F254" s="254">
        <v>1</v>
      </c>
      <c r="G254" s="226" t="s">
        <v>203</v>
      </c>
      <c r="H254" s="216">
        <v>225</v>
      </c>
      <c r="I254" s="232">
        <v>0</v>
      </c>
      <c r="J254" s="232">
        <v>0</v>
      </c>
      <c r="K254" s="232">
        <v>0</v>
      </c>
      <c r="L254" s="232">
        <v>0</v>
      </c>
    </row>
    <row r="255" spans="1:12" hidden="1">
      <c r="A255" s="229">
        <v>3</v>
      </c>
      <c r="B255" s="228">
        <v>2</v>
      </c>
      <c r="C255" s="228">
        <v>1</v>
      </c>
      <c r="D255" s="228">
        <v>6</v>
      </c>
      <c r="E255" s="228"/>
      <c r="F255" s="227"/>
      <c r="G255" s="226" t="s">
        <v>163</v>
      </c>
      <c r="H255" s="216">
        <v>226</v>
      </c>
      <c r="I255" s="233">
        <f t="shared" ref="I255:L256" si="25">I256</f>
        <v>0</v>
      </c>
      <c r="J255" s="239">
        <f t="shared" si="25"/>
        <v>0</v>
      </c>
      <c r="K255" s="238">
        <f t="shared" si="25"/>
        <v>0</v>
      </c>
      <c r="L255" s="238">
        <f t="shared" si="25"/>
        <v>0</v>
      </c>
    </row>
    <row r="256" spans="1:12" hidden="1">
      <c r="A256" s="229">
        <v>3</v>
      </c>
      <c r="B256" s="229">
        <v>2</v>
      </c>
      <c r="C256" s="228">
        <v>1</v>
      </c>
      <c r="D256" s="228">
        <v>6</v>
      </c>
      <c r="E256" s="228">
        <v>1</v>
      </c>
      <c r="F256" s="227"/>
      <c r="G256" s="226" t="s">
        <v>163</v>
      </c>
      <c r="H256" s="216">
        <v>227</v>
      </c>
      <c r="I256" s="233">
        <f t="shared" si="25"/>
        <v>0</v>
      </c>
      <c r="J256" s="239">
        <f t="shared" si="25"/>
        <v>0</v>
      </c>
      <c r="K256" s="238">
        <f t="shared" si="25"/>
        <v>0</v>
      </c>
      <c r="L256" s="238">
        <f t="shared" si="25"/>
        <v>0</v>
      </c>
    </row>
    <row r="257" spans="1:12" ht="15.75" hidden="1" customHeight="1">
      <c r="A257" s="246">
        <v>3</v>
      </c>
      <c r="B257" s="246">
        <v>2</v>
      </c>
      <c r="C257" s="228">
        <v>1</v>
      </c>
      <c r="D257" s="228">
        <v>6</v>
      </c>
      <c r="E257" s="228">
        <v>1</v>
      </c>
      <c r="F257" s="227">
        <v>1</v>
      </c>
      <c r="G257" s="226" t="s">
        <v>163</v>
      </c>
      <c r="H257" s="216">
        <v>228</v>
      </c>
      <c r="I257" s="232">
        <v>0</v>
      </c>
      <c r="J257" s="232">
        <v>0</v>
      </c>
      <c r="K257" s="232">
        <v>0</v>
      </c>
      <c r="L257" s="232">
        <v>0</v>
      </c>
    </row>
    <row r="258" spans="1:12" ht="13.5" hidden="1" customHeight="1">
      <c r="A258" s="229">
        <v>3</v>
      </c>
      <c r="B258" s="229">
        <v>2</v>
      </c>
      <c r="C258" s="228">
        <v>1</v>
      </c>
      <c r="D258" s="228">
        <v>7</v>
      </c>
      <c r="E258" s="228"/>
      <c r="F258" s="227"/>
      <c r="G258" s="226" t="s">
        <v>191</v>
      </c>
      <c r="H258" s="216">
        <v>229</v>
      </c>
      <c r="I258" s="233">
        <f>I259</f>
        <v>0</v>
      </c>
      <c r="J258" s="239">
        <f>J259</f>
        <v>0</v>
      </c>
      <c r="K258" s="238">
        <f>K259</f>
        <v>0</v>
      </c>
      <c r="L258" s="238">
        <f>L259</f>
        <v>0</v>
      </c>
    </row>
    <row r="259" spans="1:12" hidden="1">
      <c r="A259" s="229">
        <v>3</v>
      </c>
      <c r="B259" s="228">
        <v>2</v>
      </c>
      <c r="C259" s="228">
        <v>1</v>
      </c>
      <c r="D259" s="228">
        <v>7</v>
      </c>
      <c r="E259" s="228">
        <v>1</v>
      </c>
      <c r="F259" s="227"/>
      <c r="G259" s="226" t="s">
        <v>191</v>
      </c>
      <c r="H259" s="216">
        <v>230</v>
      </c>
      <c r="I259" s="233">
        <f>I260+I261</f>
        <v>0</v>
      </c>
      <c r="J259" s="233">
        <f>J260+J261</f>
        <v>0</v>
      </c>
      <c r="K259" s="233">
        <f>K260+K261</f>
        <v>0</v>
      </c>
      <c r="L259" s="233">
        <f>L260+L261</f>
        <v>0</v>
      </c>
    </row>
    <row r="260" spans="1:12" ht="27" hidden="1" customHeight="1">
      <c r="A260" s="229">
        <v>3</v>
      </c>
      <c r="B260" s="228">
        <v>2</v>
      </c>
      <c r="C260" s="228">
        <v>1</v>
      </c>
      <c r="D260" s="228">
        <v>7</v>
      </c>
      <c r="E260" s="228">
        <v>1</v>
      </c>
      <c r="F260" s="227">
        <v>1</v>
      </c>
      <c r="G260" s="226" t="s">
        <v>190</v>
      </c>
      <c r="H260" s="216">
        <v>231</v>
      </c>
      <c r="I260" s="262">
        <v>0</v>
      </c>
      <c r="J260" s="225">
        <v>0</v>
      </c>
      <c r="K260" s="225">
        <v>0</v>
      </c>
      <c r="L260" s="225">
        <v>0</v>
      </c>
    </row>
    <row r="261" spans="1:12" ht="24.75" hidden="1" customHeight="1">
      <c r="A261" s="229">
        <v>3</v>
      </c>
      <c r="B261" s="228">
        <v>2</v>
      </c>
      <c r="C261" s="228">
        <v>1</v>
      </c>
      <c r="D261" s="228">
        <v>7</v>
      </c>
      <c r="E261" s="228">
        <v>1</v>
      </c>
      <c r="F261" s="227">
        <v>2</v>
      </c>
      <c r="G261" s="226" t="s">
        <v>189</v>
      </c>
      <c r="H261" s="216">
        <v>232</v>
      </c>
      <c r="I261" s="225">
        <v>0</v>
      </c>
      <c r="J261" s="225">
        <v>0</v>
      </c>
      <c r="K261" s="225">
        <v>0</v>
      </c>
      <c r="L261" s="225">
        <v>0</v>
      </c>
    </row>
    <row r="262" spans="1:12" ht="38.25" hidden="1" customHeight="1">
      <c r="A262" s="229">
        <v>3</v>
      </c>
      <c r="B262" s="228">
        <v>2</v>
      </c>
      <c r="C262" s="228">
        <v>2</v>
      </c>
      <c r="D262" s="270"/>
      <c r="E262" s="270"/>
      <c r="F262" s="269"/>
      <c r="G262" s="226" t="s">
        <v>202</v>
      </c>
      <c r="H262" s="216">
        <v>233</v>
      </c>
      <c r="I262" s="233">
        <f>SUM(I263+I272+I276+I280+I284+I287+I290)</f>
        <v>0</v>
      </c>
      <c r="J262" s="239">
        <f>SUM(J263+J272+J276+J280+J284+J287+J290)</f>
        <v>0</v>
      </c>
      <c r="K262" s="238">
        <f>SUM(K263+K272+K276+K280+K284+K287+K290)</f>
        <v>0</v>
      </c>
      <c r="L262" s="238">
        <f>SUM(L263+L272+L276+L280+L284+L287+L290)</f>
        <v>0</v>
      </c>
    </row>
    <row r="263" spans="1:12" hidden="1">
      <c r="A263" s="229">
        <v>3</v>
      </c>
      <c r="B263" s="228">
        <v>2</v>
      </c>
      <c r="C263" s="228">
        <v>2</v>
      </c>
      <c r="D263" s="228">
        <v>1</v>
      </c>
      <c r="E263" s="228"/>
      <c r="F263" s="227"/>
      <c r="G263" s="226" t="s">
        <v>186</v>
      </c>
      <c r="H263" s="216">
        <v>234</v>
      </c>
      <c r="I263" s="233">
        <f>I264</f>
        <v>0</v>
      </c>
      <c r="J263" s="233">
        <f>J264</f>
        <v>0</v>
      </c>
      <c r="K263" s="233">
        <f>K264</f>
        <v>0</v>
      </c>
      <c r="L263" s="233">
        <f>L264</f>
        <v>0</v>
      </c>
    </row>
    <row r="264" spans="1:12" hidden="1">
      <c r="A264" s="230">
        <v>3</v>
      </c>
      <c r="B264" s="229">
        <v>2</v>
      </c>
      <c r="C264" s="228">
        <v>2</v>
      </c>
      <c r="D264" s="228">
        <v>1</v>
      </c>
      <c r="E264" s="228">
        <v>1</v>
      </c>
      <c r="F264" s="227"/>
      <c r="G264" s="226" t="s">
        <v>180</v>
      </c>
      <c r="H264" s="216">
        <v>235</v>
      </c>
      <c r="I264" s="233">
        <f>SUM(I265)</f>
        <v>0</v>
      </c>
      <c r="J264" s="233">
        <f>SUM(J265)</f>
        <v>0</v>
      </c>
      <c r="K264" s="233">
        <f>SUM(K265)</f>
        <v>0</v>
      </c>
      <c r="L264" s="233">
        <f>SUM(L265)</f>
        <v>0</v>
      </c>
    </row>
    <row r="265" spans="1:12" hidden="1">
      <c r="A265" s="230">
        <v>3</v>
      </c>
      <c r="B265" s="229">
        <v>2</v>
      </c>
      <c r="C265" s="228">
        <v>2</v>
      </c>
      <c r="D265" s="228">
        <v>1</v>
      </c>
      <c r="E265" s="228">
        <v>1</v>
      </c>
      <c r="F265" s="227">
        <v>1</v>
      </c>
      <c r="G265" s="226" t="s">
        <v>180</v>
      </c>
      <c r="H265" s="216">
        <v>236</v>
      </c>
      <c r="I265" s="225">
        <v>0</v>
      </c>
      <c r="J265" s="225">
        <v>0</v>
      </c>
      <c r="K265" s="225">
        <v>0</v>
      </c>
      <c r="L265" s="225">
        <v>0</v>
      </c>
    </row>
    <row r="266" spans="1:12" ht="15" hidden="1" customHeight="1">
      <c r="A266" s="230">
        <v>3</v>
      </c>
      <c r="B266" s="229">
        <v>2</v>
      </c>
      <c r="C266" s="228">
        <v>2</v>
      </c>
      <c r="D266" s="228">
        <v>1</v>
      </c>
      <c r="E266" s="228">
        <v>2</v>
      </c>
      <c r="F266" s="227"/>
      <c r="G266" s="226" t="s">
        <v>179</v>
      </c>
      <c r="H266" s="216">
        <v>237</v>
      </c>
      <c r="I266" s="233">
        <f>SUM(I267:I268)</f>
        <v>0</v>
      </c>
      <c r="J266" s="233">
        <f>SUM(J267:J268)</f>
        <v>0</v>
      </c>
      <c r="K266" s="233">
        <f>SUM(K267:K268)</f>
        <v>0</v>
      </c>
      <c r="L266" s="233">
        <f>SUM(L267:L268)</f>
        <v>0</v>
      </c>
    </row>
    <row r="267" spans="1:12" ht="15" hidden="1" customHeight="1">
      <c r="A267" s="230">
        <v>3</v>
      </c>
      <c r="B267" s="229">
        <v>2</v>
      </c>
      <c r="C267" s="228">
        <v>2</v>
      </c>
      <c r="D267" s="228">
        <v>1</v>
      </c>
      <c r="E267" s="228">
        <v>2</v>
      </c>
      <c r="F267" s="227">
        <v>1</v>
      </c>
      <c r="G267" s="226" t="s">
        <v>178</v>
      </c>
      <c r="H267" s="216">
        <v>238</v>
      </c>
      <c r="I267" s="225">
        <v>0</v>
      </c>
      <c r="J267" s="262">
        <v>0</v>
      </c>
      <c r="K267" s="225">
        <v>0</v>
      </c>
      <c r="L267" s="225">
        <v>0</v>
      </c>
    </row>
    <row r="268" spans="1:12" ht="15" hidden="1" customHeight="1">
      <c r="A268" s="230">
        <v>3</v>
      </c>
      <c r="B268" s="229">
        <v>2</v>
      </c>
      <c r="C268" s="228">
        <v>2</v>
      </c>
      <c r="D268" s="228">
        <v>1</v>
      </c>
      <c r="E268" s="228">
        <v>2</v>
      </c>
      <c r="F268" s="227">
        <v>2</v>
      </c>
      <c r="G268" s="226" t="s">
        <v>177</v>
      </c>
      <c r="H268" s="216">
        <v>239</v>
      </c>
      <c r="I268" s="225">
        <v>0</v>
      </c>
      <c r="J268" s="262">
        <v>0</v>
      </c>
      <c r="K268" s="225">
        <v>0</v>
      </c>
      <c r="L268" s="225">
        <v>0</v>
      </c>
    </row>
    <row r="269" spans="1:12" ht="15" hidden="1" customHeight="1">
      <c r="A269" s="230">
        <v>3</v>
      </c>
      <c r="B269" s="229">
        <v>2</v>
      </c>
      <c r="C269" s="228">
        <v>2</v>
      </c>
      <c r="D269" s="228">
        <v>1</v>
      </c>
      <c r="E269" s="228">
        <v>3</v>
      </c>
      <c r="F269" s="227"/>
      <c r="G269" s="226" t="s">
        <v>176</v>
      </c>
      <c r="H269" s="216">
        <v>240</v>
      </c>
      <c r="I269" s="233">
        <f>SUM(I270:I271)</f>
        <v>0</v>
      </c>
      <c r="J269" s="233">
        <f>SUM(J270:J271)</f>
        <v>0</v>
      </c>
      <c r="K269" s="233">
        <f>SUM(K270:K271)</f>
        <v>0</v>
      </c>
      <c r="L269" s="233">
        <f>SUM(L270:L271)</f>
        <v>0</v>
      </c>
    </row>
    <row r="270" spans="1:12" ht="15" hidden="1" customHeight="1">
      <c r="A270" s="230">
        <v>3</v>
      </c>
      <c r="B270" s="229">
        <v>2</v>
      </c>
      <c r="C270" s="228">
        <v>2</v>
      </c>
      <c r="D270" s="228">
        <v>1</v>
      </c>
      <c r="E270" s="228">
        <v>3</v>
      </c>
      <c r="F270" s="227">
        <v>1</v>
      </c>
      <c r="G270" s="226" t="s">
        <v>175</v>
      </c>
      <c r="H270" s="216">
        <v>241</v>
      </c>
      <c r="I270" s="225">
        <v>0</v>
      </c>
      <c r="J270" s="262">
        <v>0</v>
      </c>
      <c r="K270" s="225">
        <v>0</v>
      </c>
      <c r="L270" s="225">
        <v>0</v>
      </c>
    </row>
    <row r="271" spans="1:12" ht="15" hidden="1" customHeight="1">
      <c r="A271" s="230">
        <v>3</v>
      </c>
      <c r="B271" s="229">
        <v>2</v>
      </c>
      <c r="C271" s="228">
        <v>2</v>
      </c>
      <c r="D271" s="228">
        <v>1</v>
      </c>
      <c r="E271" s="228">
        <v>3</v>
      </c>
      <c r="F271" s="227">
        <v>2</v>
      </c>
      <c r="G271" s="226" t="s">
        <v>174</v>
      </c>
      <c r="H271" s="216">
        <v>242</v>
      </c>
      <c r="I271" s="225">
        <v>0</v>
      </c>
      <c r="J271" s="262">
        <v>0</v>
      </c>
      <c r="K271" s="225">
        <v>0</v>
      </c>
      <c r="L271" s="225">
        <v>0</v>
      </c>
    </row>
    <row r="272" spans="1:12" ht="25.5" hidden="1" customHeight="1">
      <c r="A272" s="230">
        <v>3</v>
      </c>
      <c r="B272" s="229">
        <v>2</v>
      </c>
      <c r="C272" s="228">
        <v>2</v>
      </c>
      <c r="D272" s="228">
        <v>2</v>
      </c>
      <c r="E272" s="228"/>
      <c r="F272" s="227"/>
      <c r="G272" s="226" t="s">
        <v>201</v>
      </c>
      <c r="H272" s="216">
        <v>243</v>
      </c>
      <c r="I272" s="233">
        <f>I273</f>
        <v>0</v>
      </c>
      <c r="J272" s="238">
        <f>J273</f>
        <v>0</v>
      </c>
      <c r="K272" s="233">
        <f>K273</f>
        <v>0</v>
      </c>
      <c r="L272" s="238">
        <f>L273</f>
        <v>0</v>
      </c>
    </row>
    <row r="273" spans="1:12" ht="20.25" hidden="1" customHeight="1">
      <c r="A273" s="229">
        <v>3</v>
      </c>
      <c r="B273" s="228">
        <v>2</v>
      </c>
      <c r="C273" s="245">
        <v>2</v>
      </c>
      <c r="D273" s="245">
        <v>2</v>
      </c>
      <c r="E273" s="245">
        <v>1</v>
      </c>
      <c r="F273" s="244"/>
      <c r="G273" s="226" t="s">
        <v>201</v>
      </c>
      <c r="H273" s="216">
        <v>244</v>
      </c>
      <c r="I273" s="243">
        <f>SUM(I274:I275)</f>
        <v>0</v>
      </c>
      <c r="J273" s="242">
        <f>SUM(J274:J275)</f>
        <v>0</v>
      </c>
      <c r="K273" s="241">
        <f>SUM(K274:K275)</f>
        <v>0</v>
      </c>
      <c r="L273" s="241">
        <f>SUM(L274:L275)</f>
        <v>0</v>
      </c>
    </row>
    <row r="274" spans="1:12" ht="25.5" hidden="1" customHeight="1">
      <c r="A274" s="229">
        <v>3</v>
      </c>
      <c r="B274" s="228">
        <v>2</v>
      </c>
      <c r="C274" s="228">
        <v>2</v>
      </c>
      <c r="D274" s="228">
        <v>2</v>
      </c>
      <c r="E274" s="228">
        <v>1</v>
      </c>
      <c r="F274" s="227">
        <v>1</v>
      </c>
      <c r="G274" s="226" t="s">
        <v>200</v>
      </c>
      <c r="H274" s="216">
        <v>245</v>
      </c>
      <c r="I274" s="225">
        <v>0</v>
      </c>
      <c r="J274" s="225">
        <v>0</v>
      </c>
      <c r="K274" s="225">
        <v>0</v>
      </c>
      <c r="L274" s="225">
        <v>0</v>
      </c>
    </row>
    <row r="275" spans="1:12" ht="25.5" hidden="1" customHeight="1">
      <c r="A275" s="229">
        <v>3</v>
      </c>
      <c r="B275" s="228">
        <v>2</v>
      </c>
      <c r="C275" s="228">
        <v>2</v>
      </c>
      <c r="D275" s="228">
        <v>2</v>
      </c>
      <c r="E275" s="228">
        <v>1</v>
      </c>
      <c r="F275" s="227">
        <v>2</v>
      </c>
      <c r="G275" s="230" t="s">
        <v>199</v>
      </c>
      <c r="H275" s="216">
        <v>246</v>
      </c>
      <c r="I275" s="225">
        <v>0</v>
      </c>
      <c r="J275" s="225">
        <v>0</v>
      </c>
      <c r="K275" s="225">
        <v>0</v>
      </c>
      <c r="L275" s="225">
        <v>0</v>
      </c>
    </row>
    <row r="276" spans="1:12" ht="25.5" hidden="1" customHeight="1">
      <c r="A276" s="229">
        <v>3</v>
      </c>
      <c r="B276" s="228">
        <v>2</v>
      </c>
      <c r="C276" s="228">
        <v>2</v>
      </c>
      <c r="D276" s="228">
        <v>3</v>
      </c>
      <c r="E276" s="228"/>
      <c r="F276" s="227"/>
      <c r="G276" s="226" t="s">
        <v>198</v>
      </c>
      <c r="H276" s="216">
        <v>247</v>
      </c>
      <c r="I276" s="233">
        <f>I277</f>
        <v>0</v>
      </c>
      <c r="J276" s="239">
        <f>J277</f>
        <v>0</v>
      </c>
      <c r="K276" s="238">
        <f>K277</f>
        <v>0</v>
      </c>
      <c r="L276" s="238">
        <f>L277</f>
        <v>0</v>
      </c>
    </row>
    <row r="277" spans="1:12" ht="30" hidden="1" customHeight="1">
      <c r="A277" s="246">
        <v>3</v>
      </c>
      <c r="B277" s="228">
        <v>2</v>
      </c>
      <c r="C277" s="228">
        <v>2</v>
      </c>
      <c r="D277" s="228">
        <v>3</v>
      </c>
      <c r="E277" s="228">
        <v>1</v>
      </c>
      <c r="F277" s="227"/>
      <c r="G277" s="226" t="s">
        <v>198</v>
      </c>
      <c r="H277" s="216">
        <v>248</v>
      </c>
      <c r="I277" s="233">
        <f>I278+I279</f>
        <v>0</v>
      </c>
      <c r="J277" s="233">
        <f>J278+J279</f>
        <v>0</v>
      </c>
      <c r="K277" s="233">
        <f>K278+K279</f>
        <v>0</v>
      </c>
      <c r="L277" s="233">
        <f>L278+L279</f>
        <v>0</v>
      </c>
    </row>
    <row r="278" spans="1:12" ht="31.5" hidden="1" customHeight="1">
      <c r="A278" s="246">
        <v>3</v>
      </c>
      <c r="B278" s="228">
        <v>2</v>
      </c>
      <c r="C278" s="228">
        <v>2</v>
      </c>
      <c r="D278" s="228">
        <v>3</v>
      </c>
      <c r="E278" s="228">
        <v>1</v>
      </c>
      <c r="F278" s="227">
        <v>1</v>
      </c>
      <c r="G278" s="226" t="s">
        <v>197</v>
      </c>
      <c r="H278" s="216">
        <v>249</v>
      </c>
      <c r="I278" s="225">
        <v>0</v>
      </c>
      <c r="J278" s="225">
        <v>0</v>
      </c>
      <c r="K278" s="225">
        <v>0</v>
      </c>
      <c r="L278" s="225">
        <v>0</v>
      </c>
    </row>
    <row r="279" spans="1:12" ht="25.5" hidden="1" customHeight="1">
      <c r="A279" s="246">
        <v>3</v>
      </c>
      <c r="B279" s="228">
        <v>2</v>
      </c>
      <c r="C279" s="228">
        <v>2</v>
      </c>
      <c r="D279" s="228">
        <v>3</v>
      </c>
      <c r="E279" s="228">
        <v>1</v>
      </c>
      <c r="F279" s="227">
        <v>2</v>
      </c>
      <c r="G279" s="226" t="s">
        <v>196</v>
      </c>
      <c r="H279" s="216">
        <v>250</v>
      </c>
      <c r="I279" s="225">
        <v>0</v>
      </c>
      <c r="J279" s="225">
        <v>0</v>
      </c>
      <c r="K279" s="225">
        <v>0</v>
      </c>
      <c r="L279" s="225">
        <v>0</v>
      </c>
    </row>
    <row r="280" spans="1:12" ht="22.5" hidden="1" customHeight="1">
      <c r="A280" s="229">
        <v>3</v>
      </c>
      <c r="B280" s="228">
        <v>2</v>
      </c>
      <c r="C280" s="228">
        <v>2</v>
      </c>
      <c r="D280" s="228">
        <v>4</v>
      </c>
      <c r="E280" s="228"/>
      <c r="F280" s="227"/>
      <c r="G280" s="226" t="s">
        <v>195</v>
      </c>
      <c r="H280" s="216">
        <v>251</v>
      </c>
      <c r="I280" s="233">
        <f>I281</f>
        <v>0</v>
      </c>
      <c r="J280" s="239">
        <f>J281</f>
        <v>0</v>
      </c>
      <c r="K280" s="238">
        <f>K281</f>
        <v>0</v>
      </c>
      <c r="L280" s="238">
        <f>L281</f>
        <v>0</v>
      </c>
    </row>
    <row r="281" spans="1:12" hidden="1">
      <c r="A281" s="229">
        <v>3</v>
      </c>
      <c r="B281" s="228">
        <v>2</v>
      </c>
      <c r="C281" s="228">
        <v>2</v>
      </c>
      <c r="D281" s="228">
        <v>4</v>
      </c>
      <c r="E281" s="228">
        <v>1</v>
      </c>
      <c r="F281" s="227"/>
      <c r="G281" s="226" t="s">
        <v>195</v>
      </c>
      <c r="H281" s="216">
        <v>252</v>
      </c>
      <c r="I281" s="233">
        <f>SUM(I282:I283)</f>
        <v>0</v>
      </c>
      <c r="J281" s="239">
        <f>SUM(J282:J283)</f>
        <v>0</v>
      </c>
      <c r="K281" s="238">
        <f>SUM(K282:K283)</f>
        <v>0</v>
      </c>
      <c r="L281" s="238">
        <f>SUM(L282:L283)</f>
        <v>0</v>
      </c>
    </row>
    <row r="282" spans="1:12" ht="30.75" hidden="1" customHeight="1">
      <c r="A282" s="229">
        <v>3</v>
      </c>
      <c r="B282" s="228">
        <v>2</v>
      </c>
      <c r="C282" s="228">
        <v>2</v>
      </c>
      <c r="D282" s="228">
        <v>4</v>
      </c>
      <c r="E282" s="228">
        <v>1</v>
      </c>
      <c r="F282" s="227">
        <v>1</v>
      </c>
      <c r="G282" s="226" t="s">
        <v>194</v>
      </c>
      <c r="H282" s="216">
        <v>253</v>
      </c>
      <c r="I282" s="225">
        <v>0</v>
      </c>
      <c r="J282" s="225">
        <v>0</v>
      </c>
      <c r="K282" s="225">
        <v>0</v>
      </c>
      <c r="L282" s="225">
        <v>0</v>
      </c>
    </row>
    <row r="283" spans="1:12" ht="27.75" hidden="1" customHeight="1">
      <c r="A283" s="246">
        <v>3</v>
      </c>
      <c r="B283" s="245">
        <v>2</v>
      </c>
      <c r="C283" s="245">
        <v>2</v>
      </c>
      <c r="D283" s="245">
        <v>4</v>
      </c>
      <c r="E283" s="245">
        <v>1</v>
      </c>
      <c r="F283" s="244">
        <v>2</v>
      </c>
      <c r="G283" s="230" t="s">
        <v>193</v>
      </c>
      <c r="H283" s="216">
        <v>254</v>
      </c>
      <c r="I283" s="225">
        <v>0</v>
      </c>
      <c r="J283" s="225">
        <v>0</v>
      </c>
      <c r="K283" s="225">
        <v>0</v>
      </c>
      <c r="L283" s="225">
        <v>0</v>
      </c>
    </row>
    <row r="284" spans="1:12" ht="14.25" hidden="1" customHeight="1">
      <c r="A284" s="229">
        <v>3</v>
      </c>
      <c r="B284" s="228">
        <v>2</v>
      </c>
      <c r="C284" s="228">
        <v>2</v>
      </c>
      <c r="D284" s="228">
        <v>5</v>
      </c>
      <c r="E284" s="228"/>
      <c r="F284" s="227"/>
      <c r="G284" s="226" t="s">
        <v>192</v>
      </c>
      <c r="H284" s="216">
        <v>255</v>
      </c>
      <c r="I284" s="233">
        <f t="shared" ref="I284:L285" si="26">I285</f>
        <v>0</v>
      </c>
      <c r="J284" s="239">
        <f t="shared" si="26"/>
        <v>0</v>
      </c>
      <c r="K284" s="238">
        <f t="shared" si="26"/>
        <v>0</v>
      </c>
      <c r="L284" s="238">
        <f t="shared" si="26"/>
        <v>0</v>
      </c>
    </row>
    <row r="285" spans="1:12" ht="15.75" hidden="1" customHeight="1">
      <c r="A285" s="229">
        <v>3</v>
      </c>
      <c r="B285" s="228">
        <v>2</v>
      </c>
      <c r="C285" s="228">
        <v>2</v>
      </c>
      <c r="D285" s="228">
        <v>5</v>
      </c>
      <c r="E285" s="228">
        <v>1</v>
      </c>
      <c r="F285" s="227"/>
      <c r="G285" s="226" t="s">
        <v>192</v>
      </c>
      <c r="H285" s="216">
        <v>256</v>
      </c>
      <c r="I285" s="233">
        <f t="shared" si="26"/>
        <v>0</v>
      </c>
      <c r="J285" s="239">
        <f t="shared" si="26"/>
        <v>0</v>
      </c>
      <c r="K285" s="238">
        <f t="shared" si="26"/>
        <v>0</v>
      </c>
      <c r="L285" s="238">
        <f t="shared" si="26"/>
        <v>0</v>
      </c>
    </row>
    <row r="286" spans="1:12" ht="15.75" hidden="1" customHeight="1">
      <c r="A286" s="229">
        <v>3</v>
      </c>
      <c r="B286" s="228">
        <v>2</v>
      </c>
      <c r="C286" s="228">
        <v>2</v>
      </c>
      <c r="D286" s="228">
        <v>5</v>
      </c>
      <c r="E286" s="228">
        <v>1</v>
      </c>
      <c r="F286" s="227">
        <v>1</v>
      </c>
      <c r="G286" s="226" t="s">
        <v>192</v>
      </c>
      <c r="H286" s="216">
        <v>257</v>
      </c>
      <c r="I286" s="225">
        <v>0</v>
      </c>
      <c r="J286" s="225">
        <v>0</v>
      </c>
      <c r="K286" s="225">
        <v>0</v>
      </c>
      <c r="L286" s="225">
        <v>0</v>
      </c>
    </row>
    <row r="287" spans="1:12" ht="14.25" hidden="1" customHeight="1">
      <c r="A287" s="229">
        <v>3</v>
      </c>
      <c r="B287" s="228">
        <v>2</v>
      </c>
      <c r="C287" s="228">
        <v>2</v>
      </c>
      <c r="D287" s="228">
        <v>6</v>
      </c>
      <c r="E287" s="228"/>
      <c r="F287" s="227"/>
      <c r="G287" s="226" t="s">
        <v>163</v>
      </c>
      <c r="H287" s="216">
        <v>258</v>
      </c>
      <c r="I287" s="233">
        <f t="shared" ref="I287:L288" si="27">I288</f>
        <v>0</v>
      </c>
      <c r="J287" s="259">
        <f t="shared" si="27"/>
        <v>0</v>
      </c>
      <c r="K287" s="238">
        <f t="shared" si="27"/>
        <v>0</v>
      </c>
      <c r="L287" s="238">
        <f t="shared" si="27"/>
        <v>0</v>
      </c>
    </row>
    <row r="288" spans="1:12" ht="15" hidden="1" customHeight="1">
      <c r="A288" s="229">
        <v>3</v>
      </c>
      <c r="B288" s="228">
        <v>2</v>
      </c>
      <c r="C288" s="228">
        <v>2</v>
      </c>
      <c r="D288" s="228">
        <v>6</v>
      </c>
      <c r="E288" s="228">
        <v>1</v>
      </c>
      <c r="F288" s="227"/>
      <c r="G288" s="226" t="s">
        <v>163</v>
      </c>
      <c r="H288" s="216">
        <v>259</v>
      </c>
      <c r="I288" s="233">
        <f t="shared" si="27"/>
        <v>0</v>
      </c>
      <c r="J288" s="259">
        <f t="shared" si="27"/>
        <v>0</v>
      </c>
      <c r="K288" s="238">
        <f t="shared" si="27"/>
        <v>0</v>
      </c>
      <c r="L288" s="238">
        <f t="shared" si="27"/>
        <v>0</v>
      </c>
    </row>
    <row r="289" spans="1:12" ht="15" hidden="1" customHeight="1">
      <c r="A289" s="229">
        <v>3</v>
      </c>
      <c r="B289" s="261">
        <v>2</v>
      </c>
      <c r="C289" s="261">
        <v>2</v>
      </c>
      <c r="D289" s="228">
        <v>6</v>
      </c>
      <c r="E289" s="261">
        <v>1</v>
      </c>
      <c r="F289" s="254">
        <v>1</v>
      </c>
      <c r="G289" s="250" t="s">
        <v>163</v>
      </c>
      <c r="H289" s="216">
        <v>260</v>
      </c>
      <c r="I289" s="225">
        <v>0</v>
      </c>
      <c r="J289" s="225">
        <v>0</v>
      </c>
      <c r="K289" s="225">
        <v>0</v>
      </c>
      <c r="L289" s="225">
        <v>0</v>
      </c>
    </row>
    <row r="290" spans="1:12" ht="14.25" hidden="1" customHeight="1">
      <c r="A290" s="230">
        <v>3</v>
      </c>
      <c r="B290" s="229">
        <v>2</v>
      </c>
      <c r="C290" s="228">
        <v>2</v>
      </c>
      <c r="D290" s="228">
        <v>7</v>
      </c>
      <c r="E290" s="228"/>
      <c r="F290" s="227"/>
      <c r="G290" s="226" t="s">
        <v>191</v>
      </c>
      <c r="H290" s="216">
        <v>261</v>
      </c>
      <c r="I290" s="233">
        <f>I291</f>
        <v>0</v>
      </c>
      <c r="J290" s="259">
        <f>J291</f>
        <v>0</v>
      </c>
      <c r="K290" s="238">
        <f>K291</f>
        <v>0</v>
      </c>
      <c r="L290" s="238">
        <f>L291</f>
        <v>0</v>
      </c>
    </row>
    <row r="291" spans="1:12" ht="15" hidden="1" customHeight="1">
      <c r="A291" s="230">
        <v>3</v>
      </c>
      <c r="B291" s="229">
        <v>2</v>
      </c>
      <c r="C291" s="228">
        <v>2</v>
      </c>
      <c r="D291" s="228">
        <v>7</v>
      </c>
      <c r="E291" s="228">
        <v>1</v>
      </c>
      <c r="F291" s="227"/>
      <c r="G291" s="226" t="s">
        <v>191</v>
      </c>
      <c r="H291" s="216">
        <v>262</v>
      </c>
      <c r="I291" s="233">
        <f>I292+I293</f>
        <v>0</v>
      </c>
      <c r="J291" s="233">
        <f>J292+J293</f>
        <v>0</v>
      </c>
      <c r="K291" s="233">
        <f>K292+K293</f>
        <v>0</v>
      </c>
      <c r="L291" s="233">
        <f>L292+L293</f>
        <v>0</v>
      </c>
    </row>
    <row r="292" spans="1:12" ht="27.75" hidden="1" customHeight="1">
      <c r="A292" s="230">
        <v>3</v>
      </c>
      <c r="B292" s="229">
        <v>2</v>
      </c>
      <c r="C292" s="229">
        <v>2</v>
      </c>
      <c r="D292" s="228">
        <v>7</v>
      </c>
      <c r="E292" s="228">
        <v>1</v>
      </c>
      <c r="F292" s="227">
        <v>1</v>
      </c>
      <c r="G292" s="226" t="s">
        <v>190</v>
      </c>
      <c r="H292" s="216">
        <v>263</v>
      </c>
      <c r="I292" s="225">
        <v>0</v>
      </c>
      <c r="J292" s="225">
        <v>0</v>
      </c>
      <c r="K292" s="225">
        <v>0</v>
      </c>
      <c r="L292" s="225">
        <v>0</v>
      </c>
    </row>
    <row r="293" spans="1:12" ht="25.5" hidden="1" customHeight="1">
      <c r="A293" s="230">
        <v>3</v>
      </c>
      <c r="B293" s="229">
        <v>2</v>
      </c>
      <c r="C293" s="229">
        <v>2</v>
      </c>
      <c r="D293" s="228">
        <v>7</v>
      </c>
      <c r="E293" s="228">
        <v>1</v>
      </c>
      <c r="F293" s="227">
        <v>2</v>
      </c>
      <c r="G293" s="226" t="s">
        <v>189</v>
      </c>
      <c r="H293" s="216">
        <v>264</v>
      </c>
      <c r="I293" s="225">
        <v>0</v>
      </c>
      <c r="J293" s="225">
        <v>0</v>
      </c>
      <c r="K293" s="225">
        <v>0</v>
      </c>
      <c r="L293" s="225">
        <v>0</v>
      </c>
    </row>
    <row r="294" spans="1:12" ht="30" hidden="1" customHeight="1">
      <c r="A294" s="268">
        <v>3</v>
      </c>
      <c r="B294" s="268">
        <v>3</v>
      </c>
      <c r="C294" s="267"/>
      <c r="D294" s="266"/>
      <c r="E294" s="266"/>
      <c r="F294" s="265"/>
      <c r="G294" s="264" t="s">
        <v>188</v>
      </c>
      <c r="H294" s="216">
        <v>265</v>
      </c>
      <c r="I294" s="233">
        <f>SUM(I295+I327)</f>
        <v>0</v>
      </c>
      <c r="J294" s="259">
        <f>SUM(J295+J327)</f>
        <v>0</v>
      </c>
      <c r="K294" s="238">
        <f>SUM(K295+K327)</f>
        <v>0</v>
      </c>
      <c r="L294" s="238">
        <f>SUM(L295+L327)</f>
        <v>0</v>
      </c>
    </row>
    <row r="295" spans="1:12" ht="40.5" hidden="1" customHeight="1">
      <c r="A295" s="230">
        <v>3</v>
      </c>
      <c r="B295" s="230">
        <v>3</v>
      </c>
      <c r="C295" s="229">
        <v>1</v>
      </c>
      <c r="D295" s="228"/>
      <c r="E295" s="228"/>
      <c r="F295" s="227"/>
      <c r="G295" s="226" t="s">
        <v>187</v>
      </c>
      <c r="H295" s="216">
        <v>266</v>
      </c>
      <c r="I295" s="233">
        <f>SUM(I296+I305+I309+I313+I317+I320+I323)</f>
        <v>0</v>
      </c>
      <c r="J295" s="259">
        <f>SUM(J296+J305+J309+J313+J317+J320+J323)</f>
        <v>0</v>
      </c>
      <c r="K295" s="238">
        <f>SUM(K296+K305+K309+K313+K317+K320+K323)</f>
        <v>0</v>
      </c>
      <c r="L295" s="238">
        <f>SUM(L296+L305+L309+L313+L317+L320+L323)</f>
        <v>0</v>
      </c>
    </row>
    <row r="296" spans="1:12" ht="15" hidden="1" customHeight="1">
      <c r="A296" s="230">
        <v>3</v>
      </c>
      <c r="B296" s="230">
        <v>3</v>
      </c>
      <c r="C296" s="229">
        <v>1</v>
      </c>
      <c r="D296" s="228">
        <v>1</v>
      </c>
      <c r="E296" s="228"/>
      <c r="F296" s="227"/>
      <c r="G296" s="226" t="s">
        <v>186</v>
      </c>
      <c r="H296" s="216">
        <v>267</v>
      </c>
      <c r="I296" s="233">
        <f>SUM(I297+I299+I302)</f>
        <v>0</v>
      </c>
      <c r="J296" s="233">
        <f>SUM(J297+J299+J302)</f>
        <v>0</v>
      </c>
      <c r="K296" s="233">
        <f>SUM(K297+K299+K302)</f>
        <v>0</v>
      </c>
      <c r="L296" s="233">
        <f>SUM(L297+L299+L302)</f>
        <v>0</v>
      </c>
    </row>
    <row r="297" spans="1:12" ht="12.75" hidden="1" customHeight="1">
      <c r="A297" s="230">
        <v>3</v>
      </c>
      <c r="B297" s="230">
        <v>3</v>
      </c>
      <c r="C297" s="229">
        <v>1</v>
      </c>
      <c r="D297" s="228">
        <v>1</v>
      </c>
      <c r="E297" s="228">
        <v>1</v>
      </c>
      <c r="F297" s="227"/>
      <c r="G297" s="226" t="s">
        <v>180</v>
      </c>
      <c r="H297" s="216">
        <v>268</v>
      </c>
      <c r="I297" s="233">
        <f>SUM(I298:I298)</f>
        <v>0</v>
      </c>
      <c r="J297" s="259">
        <f>SUM(J298:J298)</f>
        <v>0</v>
      </c>
      <c r="K297" s="238">
        <f>SUM(K298:K298)</f>
        <v>0</v>
      </c>
      <c r="L297" s="238">
        <f>SUM(L298:L298)</f>
        <v>0</v>
      </c>
    </row>
    <row r="298" spans="1:12" ht="15" hidden="1" customHeight="1">
      <c r="A298" s="230">
        <v>3</v>
      </c>
      <c r="B298" s="230">
        <v>3</v>
      </c>
      <c r="C298" s="229">
        <v>1</v>
      </c>
      <c r="D298" s="228">
        <v>1</v>
      </c>
      <c r="E298" s="228">
        <v>1</v>
      </c>
      <c r="F298" s="227">
        <v>1</v>
      </c>
      <c r="G298" s="226" t="s">
        <v>180</v>
      </c>
      <c r="H298" s="216">
        <v>269</v>
      </c>
      <c r="I298" s="225">
        <v>0</v>
      </c>
      <c r="J298" s="225">
        <v>0</v>
      </c>
      <c r="K298" s="225">
        <v>0</v>
      </c>
      <c r="L298" s="225">
        <v>0</v>
      </c>
    </row>
    <row r="299" spans="1:12" ht="14.25" hidden="1" customHeight="1">
      <c r="A299" s="230">
        <v>3</v>
      </c>
      <c r="B299" s="230">
        <v>3</v>
      </c>
      <c r="C299" s="229">
        <v>1</v>
      </c>
      <c r="D299" s="228">
        <v>1</v>
      </c>
      <c r="E299" s="228">
        <v>2</v>
      </c>
      <c r="F299" s="227"/>
      <c r="G299" s="226" t="s">
        <v>179</v>
      </c>
      <c r="H299" s="216">
        <v>270</v>
      </c>
      <c r="I299" s="233">
        <f>SUM(I300:I301)</f>
        <v>0</v>
      </c>
      <c r="J299" s="233">
        <f>SUM(J300:J301)</f>
        <v>0</v>
      </c>
      <c r="K299" s="233">
        <f>SUM(K300:K301)</f>
        <v>0</v>
      </c>
      <c r="L299" s="233">
        <f>SUM(L300:L301)</f>
        <v>0</v>
      </c>
    </row>
    <row r="300" spans="1:12" ht="14.25" hidden="1" customHeight="1">
      <c r="A300" s="230">
        <v>3</v>
      </c>
      <c r="B300" s="230">
        <v>3</v>
      </c>
      <c r="C300" s="229">
        <v>1</v>
      </c>
      <c r="D300" s="228">
        <v>1</v>
      </c>
      <c r="E300" s="228">
        <v>2</v>
      </c>
      <c r="F300" s="227">
        <v>1</v>
      </c>
      <c r="G300" s="226" t="s">
        <v>178</v>
      </c>
      <c r="H300" s="216">
        <v>271</v>
      </c>
      <c r="I300" s="225">
        <v>0</v>
      </c>
      <c r="J300" s="225">
        <v>0</v>
      </c>
      <c r="K300" s="225">
        <v>0</v>
      </c>
      <c r="L300" s="225">
        <v>0</v>
      </c>
    </row>
    <row r="301" spans="1:12" ht="14.25" hidden="1" customHeight="1">
      <c r="A301" s="230">
        <v>3</v>
      </c>
      <c r="B301" s="230">
        <v>3</v>
      </c>
      <c r="C301" s="229">
        <v>1</v>
      </c>
      <c r="D301" s="228">
        <v>1</v>
      </c>
      <c r="E301" s="228">
        <v>2</v>
      </c>
      <c r="F301" s="227">
        <v>2</v>
      </c>
      <c r="G301" s="226" t="s">
        <v>177</v>
      </c>
      <c r="H301" s="216">
        <v>272</v>
      </c>
      <c r="I301" s="225">
        <v>0</v>
      </c>
      <c r="J301" s="225">
        <v>0</v>
      </c>
      <c r="K301" s="225">
        <v>0</v>
      </c>
      <c r="L301" s="225">
        <v>0</v>
      </c>
    </row>
    <row r="302" spans="1:12" ht="14.25" hidden="1" customHeight="1">
      <c r="A302" s="230">
        <v>3</v>
      </c>
      <c r="B302" s="230">
        <v>3</v>
      </c>
      <c r="C302" s="229">
        <v>1</v>
      </c>
      <c r="D302" s="228">
        <v>1</v>
      </c>
      <c r="E302" s="228">
        <v>3</v>
      </c>
      <c r="F302" s="227"/>
      <c r="G302" s="226" t="s">
        <v>176</v>
      </c>
      <c r="H302" s="216">
        <v>273</v>
      </c>
      <c r="I302" s="233">
        <f>SUM(I303:I304)</f>
        <v>0</v>
      </c>
      <c r="J302" s="233">
        <f>SUM(J303:J304)</f>
        <v>0</v>
      </c>
      <c r="K302" s="233">
        <f>SUM(K303:K304)</f>
        <v>0</v>
      </c>
      <c r="L302" s="233">
        <f>SUM(L303:L304)</f>
        <v>0</v>
      </c>
    </row>
    <row r="303" spans="1:12" ht="14.25" hidden="1" customHeight="1">
      <c r="A303" s="230">
        <v>3</v>
      </c>
      <c r="B303" s="230">
        <v>3</v>
      </c>
      <c r="C303" s="229">
        <v>1</v>
      </c>
      <c r="D303" s="228">
        <v>1</v>
      </c>
      <c r="E303" s="228">
        <v>3</v>
      </c>
      <c r="F303" s="227">
        <v>1</v>
      </c>
      <c r="G303" s="226" t="s">
        <v>185</v>
      </c>
      <c r="H303" s="216">
        <v>274</v>
      </c>
      <c r="I303" s="225">
        <v>0</v>
      </c>
      <c r="J303" s="225">
        <v>0</v>
      </c>
      <c r="K303" s="225">
        <v>0</v>
      </c>
      <c r="L303" s="225">
        <v>0</v>
      </c>
    </row>
    <row r="304" spans="1:12" ht="14.25" hidden="1" customHeight="1">
      <c r="A304" s="230">
        <v>3</v>
      </c>
      <c r="B304" s="230">
        <v>3</v>
      </c>
      <c r="C304" s="229">
        <v>1</v>
      </c>
      <c r="D304" s="228">
        <v>1</v>
      </c>
      <c r="E304" s="228">
        <v>3</v>
      </c>
      <c r="F304" s="227">
        <v>2</v>
      </c>
      <c r="G304" s="226" t="s">
        <v>174</v>
      </c>
      <c r="H304" s="216">
        <v>275</v>
      </c>
      <c r="I304" s="225">
        <v>0</v>
      </c>
      <c r="J304" s="225">
        <v>0</v>
      </c>
      <c r="K304" s="225">
        <v>0</v>
      </c>
      <c r="L304" s="225">
        <v>0</v>
      </c>
    </row>
    <row r="305" spans="1:12" hidden="1">
      <c r="A305" s="247">
        <v>3</v>
      </c>
      <c r="B305" s="246">
        <v>3</v>
      </c>
      <c r="C305" s="229">
        <v>1</v>
      </c>
      <c r="D305" s="228">
        <v>2</v>
      </c>
      <c r="E305" s="228"/>
      <c r="F305" s="227"/>
      <c r="G305" s="226" t="s">
        <v>173</v>
      </c>
      <c r="H305" s="216">
        <v>276</v>
      </c>
      <c r="I305" s="233">
        <f>I306</f>
        <v>0</v>
      </c>
      <c r="J305" s="259">
        <f>J306</f>
        <v>0</v>
      </c>
      <c r="K305" s="238">
        <f>K306</f>
        <v>0</v>
      </c>
      <c r="L305" s="238">
        <f>L306</f>
        <v>0</v>
      </c>
    </row>
    <row r="306" spans="1:12" ht="15" hidden="1" customHeight="1">
      <c r="A306" s="247">
        <v>3</v>
      </c>
      <c r="B306" s="247">
        <v>3</v>
      </c>
      <c r="C306" s="246">
        <v>1</v>
      </c>
      <c r="D306" s="245">
        <v>2</v>
      </c>
      <c r="E306" s="245">
        <v>1</v>
      </c>
      <c r="F306" s="244"/>
      <c r="G306" s="226" t="s">
        <v>173</v>
      </c>
      <c r="H306" s="216">
        <v>277</v>
      </c>
      <c r="I306" s="243">
        <f>SUM(I307:I308)</f>
        <v>0</v>
      </c>
      <c r="J306" s="260">
        <f>SUM(J307:J308)</f>
        <v>0</v>
      </c>
      <c r="K306" s="241">
        <f>SUM(K307:K308)</f>
        <v>0</v>
      </c>
      <c r="L306" s="241">
        <f>SUM(L307:L308)</f>
        <v>0</v>
      </c>
    </row>
    <row r="307" spans="1:12" ht="15" hidden="1" customHeight="1">
      <c r="A307" s="230">
        <v>3</v>
      </c>
      <c r="B307" s="230">
        <v>3</v>
      </c>
      <c r="C307" s="229">
        <v>1</v>
      </c>
      <c r="D307" s="228">
        <v>2</v>
      </c>
      <c r="E307" s="228">
        <v>1</v>
      </c>
      <c r="F307" s="227">
        <v>1</v>
      </c>
      <c r="G307" s="226" t="s">
        <v>172</v>
      </c>
      <c r="H307" s="216">
        <v>278</v>
      </c>
      <c r="I307" s="225">
        <v>0</v>
      </c>
      <c r="J307" s="225">
        <v>0</v>
      </c>
      <c r="K307" s="225">
        <v>0</v>
      </c>
      <c r="L307" s="225">
        <v>0</v>
      </c>
    </row>
    <row r="308" spans="1:12" ht="12.75" hidden="1" customHeight="1">
      <c r="A308" s="237">
        <v>3</v>
      </c>
      <c r="B308" s="263">
        <v>3</v>
      </c>
      <c r="C308" s="255">
        <v>1</v>
      </c>
      <c r="D308" s="261">
        <v>2</v>
      </c>
      <c r="E308" s="261">
        <v>1</v>
      </c>
      <c r="F308" s="254">
        <v>2</v>
      </c>
      <c r="G308" s="250" t="s">
        <v>171</v>
      </c>
      <c r="H308" s="216">
        <v>279</v>
      </c>
      <c r="I308" s="225">
        <v>0</v>
      </c>
      <c r="J308" s="225">
        <v>0</v>
      </c>
      <c r="K308" s="225">
        <v>0</v>
      </c>
      <c r="L308" s="225">
        <v>0</v>
      </c>
    </row>
    <row r="309" spans="1:12" ht="15.75" hidden="1" customHeight="1">
      <c r="A309" s="229">
        <v>3</v>
      </c>
      <c r="B309" s="226">
        <v>3</v>
      </c>
      <c r="C309" s="229">
        <v>1</v>
      </c>
      <c r="D309" s="228">
        <v>3</v>
      </c>
      <c r="E309" s="228"/>
      <c r="F309" s="227"/>
      <c r="G309" s="226" t="s">
        <v>170</v>
      </c>
      <c r="H309" s="216">
        <v>280</v>
      </c>
      <c r="I309" s="233">
        <f>I310</f>
        <v>0</v>
      </c>
      <c r="J309" s="259">
        <f>J310</f>
        <v>0</v>
      </c>
      <c r="K309" s="238">
        <f>K310</f>
        <v>0</v>
      </c>
      <c r="L309" s="238">
        <f>L310</f>
        <v>0</v>
      </c>
    </row>
    <row r="310" spans="1:12" ht="15.75" hidden="1" customHeight="1">
      <c r="A310" s="229">
        <v>3</v>
      </c>
      <c r="B310" s="250">
        <v>3</v>
      </c>
      <c r="C310" s="255">
        <v>1</v>
      </c>
      <c r="D310" s="261">
        <v>3</v>
      </c>
      <c r="E310" s="261">
        <v>1</v>
      </c>
      <c r="F310" s="254"/>
      <c r="G310" s="226" t="s">
        <v>170</v>
      </c>
      <c r="H310" s="216">
        <v>281</v>
      </c>
      <c r="I310" s="238">
        <f>I311+I312</f>
        <v>0</v>
      </c>
      <c r="J310" s="238">
        <f>J311+J312</f>
        <v>0</v>
      </c>
      <c r="K310" s="238">
        <f>K311+K312</f>
        <v>0</v>
      </c>
      <c r="L310" s="238">
        <f>L311+L312</f>
        <v>0</v>
      </c>
    </row>
    <row r="311" spans="1:12" ht="27" hidden="1" customHeight="1">
      <c r="A311" s="229">
        <v>3</v>
      </c>
      <c r="B311" s="226">
        <v>3</v>
      </c>
      <c r="C311" s="229">
        <v>1</v>
      </c>
      <c r="D311" s="228">
        <v>3</v>
      </c>
      <c r="E311" s="228">
        <v>1</v>
      </c>
      <c r="F311" s="227">
        <v>1</v>
      </c>
      <c r="G311" s="226" t="s">
        <v>169</v>
      </c>
      <c r="H311" s="216">
        <v>282</v>
      </c>
      <c r="I311" s="232">
        <v>0</v>
      </c>
      <c r="J311" s="232">
        <v>0</v>
      </c>
      <c r="K311" s="232">
        <v>0</v>
      </c>
      <c r="L311" s="231">
        <v>0</v>
      </c>
    </row>
    <row r="312" spans="1:12" ht="26.25" hidden="1" customHeight="1">
      <c r="A312" s="229">
        <v>3</v>
      </c>
      <c r="B312" s="226">
        <v>3</v>
      </c>
      <c r="C312" s="229">
        <v>1</v>
      </c>
      <c r="D312" s="228">
        <v>3</v>
      </c>
      <c r="E312" s="228">
        <v>1</v>
      </c>
      <c r="F312" s="227">
        <v>2</v>
      </c>
      <c r="G312" s="226" t="s">
        <v>168</v>
      </c>
      <c r="H312" s="216">
        <v>283</v>
      </c>
      <c r="I312" s="225">
        <v>0</v>
      </c>
      <c r="J312" s="225">
        <v>0</v>
      </c>
      <c r="K312" s="225">
        <v>0</v>
      </c>
      <c r="L312" s="225">
        <v>0</v>
      </c>
    </row>
    <row r="313" spans="1:12" hidden="1">
      <c r="A313" s="229">
        <v>3</v>
      </c>
      <c r="B313" s="226">
        <v>3</v>
      </c>
      <c r="C313" s="229">
        <v>1</v>
      </c>
      <c r="D313" s="228">
        <v>4</v>
      </c>
      <c r="E313" s="228"/>
      <c r="F313" s="227"/>
      <c r="G313" s="226" t="s">
        <v>167</v>
      </c>
      <c r="H313" s="216">
        <v>284</v>
      </c>
      <c r="I313" s="233">
        <f>I314</f>
        <v>0</v>
      </c>
      <c r="J313" s="259">
        <f>J314</f>
        <v>0</v>
      </c>
      <c r="K313" s="238">
        <f>K314</f>
        <v>0</v>
      </c>
      <c r="L313" s="238">
        <f>L314</f>
        <v>0</v>
      </c>
    </row>
    <row r="314" spans="1:12" ht="15" hidden="1" customHeight="1">
      <c r="A314" s="230">
        <v>3</v>
      </c>
      <c r="B314" s="229">
        <v>3</v>
      </c>
      <c r="C314" s="228">
        <v>1</v>
      </c>
      <c r="D314" s="228">
        <v>4</v>
      </c>
      <c r="E314" s="228">
        <v>1</v>
      </c>
      <c r="F314" s="227"/>
      <c r="G314" s="226" t="s">
        <v>167</v>
      </c>
      <c r="H314" s="216">
        <v>285</v>
      </c>
      <c r="I314" s="233">
        <f>SUM(I315:I316)</f>
        <v>0</v>
      </c>
      <c r="J314" s="233">
        <f>SUM(J315:J316)</f>
        <v>0</v>
      </c>
      <c r="K314" s="233">
        <f>SUM(K315:K316)</f>
        <v>0</v>
      </c>
      <c r="L314" s="233">
        <f>SUM(L315:L316)</f>
        <v>0</v>
      </c>
    </row>
    <row r="315" spans="1:12" hidden="1">
      <c r="A315" s="230">
        <v>3</v>
      </c>
      <c r="B315" s="229">
        <v>3</v>
      </c>
      <c r="C315" s="228">
        <v>1</v>
      </c>
      <c r="D315" s="228">
        <v>4</v>
      </c>
      <c r="E315" s="228">
        <v>1</v>
      </c>
      <c r="F315" s="227">
        <v>1</v>
      </c>
      <c r="G315" s="226" t="s">
        <v>166</v>
      </c>
      <c r="H315" s="216">
        <v>286</v>
      </c>
      <c r="I315" s="262">
        <v>0</v>
      </c>
      <c r="J315" s="225">
        <v>0</v>
      </c>
      <c r="K315" s="225">
        <v>0</v>
      </c>
      <c r="L315" s="262">
        <v>0</v>
      </c>
    </row>
    <row r="316" spans="1:12" ht="14.25" hidden="1" customHeight="1">
      <c r="A316" s="229">
        <v>3</v>
      </c>
      <c r="B316" s="228">
        <v>3</v>
      </c>
      <c r="C316" s="228">
        <v>1</v>
      </c>
      <c r="D316" s="228">
        <v>4</v>
      </c>
      <c r="E316" s="228">
        <v>1</v>
      </c>
      <c r="F316" s="227">
        <v>2</v>
      </c>
      <c r="G316" s="226" t="s">
        <v>184</v>
      </c>
      <c r="H316" s="216">
        <v>287</v>
      </c>
      <c r="I316" s="225">
        <v>0</v>
      </c>
      <c r="J316" s="232">
        <v>0</v>
      </c>
      <c r="K316" s="232">
        <v>0</v>
      </c>
      <c r="L316" s="231">
        <v>0</v>
      </c>
    </row>
    <row r="317" spans="1:12" ht="15.75" hidden="1" customHeight="1">
      <c r="A317" s="229">
        <v>3</v>
      </c>
      <c r="B317" s="228">
        <v>3</v>
      </c>
      <c r="C317" s="228">
        <v>1</v>
      </c>
      <c r="D317" s="228">
        <v>5</v>
      </c>
      <c r="E317" s="228"/>
      <c r="F317" s="227"/>
      <c r="G317" s="226" t="s">
        <v>164</v>
      </c>
      <c r="H317" s="216">
        <v>288</v>
      </c>
      <c r="I317" s="241">
        <f t="shared" ref="I317:L318" si="28">I318</f>
        <v>0</v>
      </c>
      <c r="J317" s="259">
        <f t="shared" si="28"/>
        <v>0</v>
      </c>
      <c r="K317" s="238">
        <f t="shared" si="28"/>
        <v>0</v>
      </c>
      <c r="L317" s="238">
        <f t="shared" si="28"/>
        <v>0</v>
      </c>
    </row>
    <row r="318" spans="1:12" ht="14.25" hidden="1" customHeight="1">
      <c r="A318" s="246">
        <v>3</v>
      </c>
      <c r="B318" s="261">
        <v>3</v>
      </c>
      <c r="C318" s="261">
        <v>1</v>
      </c>
      <c r="D318" s="261">
        <v>5</v>
      </c>
      <c r="E318" s="261">
        <v>1</v>
      </c>
      <c r="F318" s="254"/>
      <c r="G318" s="226" t="s">
        <v>164</v>
      </c>
      <c r="H318" s="216">
        <v>289</v>
      </c>
      <c r="I318" s="238">
        <f t="shared" si="28"/>
        <v>0</v>
      </c>
      <c r="J318" s="260">
        <f t="shared" si="28"/>
        <v>0</v>
      </c>
      <c r="K318" s="241">
        <f t="shared" si="28"/>
        <v>0</v>
      </c>
      <c r="L318" s="241">
        <f t="shared" si="28"/>
        <v>0</v>
      </c>
    </row>
    <row r="319" spans="1:12" ht="14.25" hidden="1" customHeight="1">
      <c r="A319" s="229">
        <v>3</v>
      </c>
      <c r="B319" s="228">
        <v>3</v>
      </c>
      <c r="C319" s="228">
        <v>1</v>
      </c>
      <c r="D319" s="228">
        <v>5</v>
      </c>
      <c r="E319" s="228">
        <v>1</v>
      </c>
      <c r="F319" s="227">
        <v>1</v>
      </c>
      <c r="G319" s="226" t="s">
        <v>183</v>
      </c>
      <c r="H319" s="216">
        <v>290</v>
      </c>
      <c r="I319" s="225">
        <v>0</v>
      </c>
      <c r="J319" s="232">
        <v>0</v>
      </c>
      <c r="K319" s="232">
        <v>0</v>
      </c>
      <c r="L319" s="231">
        <v>0</v>
      </c>
    </row>
    <row r="320" spans="1:12" ht="14.25" hidden="1" customHeight="1">
      <c r="A320" s="229">
        <v>3</v>
      </c>
      <c r="B320" s="228">
        <v>3</v>
      </c>
      <c r="C320" s="228">
        <v>1</v>
      </c>
      <c r="D320" s="228">
        <v>6</v>
      </c>
      <c r="E320" s="228"/>
      <c r="F320" s="227"/>
      <c r="G320" s="226" t="s">
        <v>163</v>
      </c>
      <c r="H320" s="216">
        <v>291</v>
      </c>
      <c r="I320" s="238">
        <f t="shared" ref="I320:L321" si="29">I321</f>
        <v>0</v>
      </c>
      <c r="J320" s="259">
        <f t="shared" si="29"/>
        <v>0</v>
      </c>
      <c r="K320" s="238">
        <f t="shared" si="29"/>
        <v>0</v>
      </c>
      <c r="L320" s="238">
        <f t="shared" si="29"/>
        <v>0</v>
      </c>
    </row>
    <row r="321" spans="1:16" ht="13.5" hidden="1" customHeight="1">
      <c r="A321" s="229">
        <v>3</v>
      </c>
      <c r="B321" s="228">
        <v>3</v>
      </c>
      <c r="C321" s="228">
        <v>1</v>
      </c>
      <c r="D321" s="228">
        <v>6</v>
      </c>
      <c r="E321" s="228">
        <v>1</v>
      </c>
      <c r="F321" s="227"/>
      <c r="G321" s="226" t="s">
        <v>163</v>
      </c>
      <c r="H321" s="216">
        <v>292</v>
      </c>
      <c r="I321" s="233">
        <f t="shared" si="29"/>
        <v>0</v>
      </c>
      <c r="J321" s="259">
        <f t="shared" si="29"/>
        <v>0</v>
      </c>
      <c r="K321" s="238">
        <f t="shared" si="29"/>
        <v>0</v>
      </c>
      <c r="L321" s="238">
        <f t="shared" si="29"/>
        <v>0</v>
      </c>
    </row>
    <row r="322" spans="1:16" ht="14.25" hidden="1" customHeight="1">
      <c r="A322" s="229">
        <v>3</v>
      </c>
      <c r="B322" s="228">
        <v>3</v>
      </c>
      <c r="C322" s="228">
        <v>1</v>
      </c>
      <c r="D322" s="228">
        <v>6</v>
      </c>
      <c r="E322" s="228">
        <v>1</v>
      </c>
      <c r="F322" s="227">
        <v>1</v>
      </c>
      <c r="G322" s="226" t="s">
        <v>163</v>
      </c>
      <c r="H322" s="216">
        <v>293</v>
      </c>
      <c r="I322" s="232">
        <v>0</v>
      </c>
      <c r="J322" s="232">
        <v>0</v>
      </c>
      <c r="K322" s="232">
        <v>0</v>
      </c>
      <c r="L322" s="231">
        <v>0</v>
      </c>
    </row>
    <row r="323" spans="1:16" ht="15" hidden="1" customHeight="1">
      <c r="A323" s="229">
        <v>3</v>
      </c>
      <c r="B323" s="228">
        <v>3</v>
      </c>
      <c r="C323" s="228">
        <v>1</v>
      </c>
      <c r="D323" s="228">
        <v>7</v>
      </c>
      <c r="E323" s="228"/>
      <c r="F323" s="227"/>
      <c r="G323" s="226" t="s">
        <v>162</v>
      </c>
      <c r="H323" s="216">
        <v>294</v>
      </c>
      <c r="I323" s="233">
        <f>I324</f>
        <v>0</v>
      </c>
      <c r="J323" s="259">
        <f>J324</f>
        <v>0</v>
      </c>
      <c r="K323" s="238">
        <f>K324</f>
        <v>0</v>
      </c>
      <c r="L323" s="238">
        <f>L324</f>
        <v>0</v>
      </c>
    </row>
    <row r="324" spans="1:16" ht="16.5" hidden="1" customHeight="1">
      <c r="A324" s="229">
        <v>3</v>
      </c>
      <c r="B324" s="228">
        <v>3</v>
      </c>
      <c r="C324" s="228">
        <v>1</v>
      </c>
      <c r="D324" s="228">
        <v>7</v>
      </c>
      <c r="E324" s="228">
        <v>1</v>
      </c>
      <c r="F324" s="227"/>
      <c r="G324" s="226" t="s">
        <v>162</v>
      </c>
      <c r="H324" s="216">
        <v>295</v>
      </c>
      <c r="I324" s="233">
        <f>I325+I326</f>
        <v>0</v>
      </c>
      <c r="J324" s="233">
        <f>J325+J326</f>
        <v>0</v>
      </c>
      <c r="K324" s="233">
        <f>K325+K326</f>
        <v>0</v>
      </c>
      <c r="L324" s="233">
        <f>L325+L326</f>
        <v>0</v>
      </c>
    </row>
    <row r="325" spans="1:16" ht="27" hidden="1" customHeight="1">
      <c r="A325" s="229">
        <v>3</v>
      </c>
      <c r="B325" s="228">
        <v>3</v>
      </c>
      <c r="C325" s="228">
        <v>1</v>
      </c>
      <c r="D325" s="228">
        <v>7</v>
      </c>
      <c r="E325" s="228">
        <v>1</v>
      </c>
      <c r="F325" s="227">
        <v>1</v>
      </c>
      <c r="G325" s="226" t="s">
        <v>161</v>
      </c>
      <c r="H325" s="216">
        <v>296</v>
      </c>
      <c r="I325" s="232">
        <v>0</v>
      </c>
      <c r="J325" s="232">
        <v>0</v>
      </c>
      <c r="K325" s="232">
        <v>0</v>
      </c>
      <c r="L325" s="231">
        <v>0</v>
      </c>
    </row>
    <row r="326" spans="1:16" ht="27.75" hidden="1" customHeight="1">
      <c r="A326" s="229">
        <v>3</v>
      </c>
      <c r="B326" s="228">
        <v>3</v>
      </c>
      <c r="C326" s="228">
        <v>1</v>
      </c>
      <c r="D326" s="228">
        <v>7</v>
      </c>
      <c r="E326" s="228">
        <v>1</v>
      </c>
      <c r="F326" s="227">
        <v>2</v>
      </c>
      <c r="G326" s="226" t="s">
        <v>160</v>
      </c>
      <c r="H326" s="216">
        <v>297</v>
      </c>
      <c r="I326" s="225">
        <v>0</v>
      </c>
      <c r="J326" s="225">
        <v>0</v>
      </c>
      <c r="K326" s="225">
        <v>0</v>
      </c>
      <c r="L326" s="225">
        <v>0</v>
      </c>
    </row>
    <row r="327" spans="1:16" ht="38.25" hidden="1" customHeight="1">
      <c r="A327" s="229">
        <v>3</v>
      </c>
      <c r="B327" s="228">
        <v>3</v>
      </c>
      <c r="C327" s="228">
        <v>2</v>
      </c>
      <c r="D327" s="228"/>
      <c r="E327" s="228"/>
      <c r="F327" s="227"/>
      <c r="G327" s="226" t="s">
        <v>182</v>
      </c>
      <c r="H327" s="216">
        <v>298</v>
      </c>
      <c r="I327" s="233">
        <f>SUM(I328+I337+I341+I345+I349+I352+I355)</f>
        <v>0</v>
      </c>
      <c r="J327" s="259">
        <f>SUM(J328+J337+J341+J345+J349+J352+J355)</f>
        <v>0</v>
      </c>
      <c r="K327" s="238">
        <f>SUM(K328+K337+K341+K345+K349+K352+K355)</f>
        <v>0</v>
      </c>
      <c r="L327" s="238">
        <f>SUM(L328+L337+L341+L345+L349+L352+L355)</f>
        <v>0</v>
      </c>
    </row>
    <row r="328" spans="1:16" ht="15" hidden="1" customHeight="1">
      <c r="A328" s="229">
        <v>3</v>
      </c>
      <c r="B328" s="228">
        <v>3</v>
      </c>
      <c r="C328" s="228">
        <v>2</v>
      </c>
      <c r="D328" s="228">
        <v>1</v>
      </c>
      <c r="E328" s="228"/>
      <c r="F328" s="227"/>
      <c r="G328" s="226" t="s">
        <v>181</v>
      </c>
      <c r="H328" s="216">
        <v>299</v>
      </c>
      <c r="I328" s="233">
        <f>I329</f>
        <v>0</v>
      </c>
      <c r="J328" s="259">
        <f>J329</f>
        <v>0</v>
      </c>
      <c r="K328" s="238">
        <f>K329</f>
        <v>0</v>
      </c>
      <c r="L328" s="238">
        <f>L329</f>
        <v>0</v>
      </c>
    </row>
    <row r="329" spans="1:16" hidden="1">
      <c r="A329" s="230">
        <v>3</v>
      </c>
      <c r="B329" s="229">
        <v>3</v>
      </c>
      <c r="C329" s="228">
        <v>2</v>
      </c>
      <c r="D329" s="226">
        <v>1</v>
      </c>
      <c r="E329" s="229">
        <v>1</v>
      </c>
      <c r="F329" s="227"/>
      <c r="G329" s="226" t="s">
        <v>181</v>
      </c>
      <c r="H329" s="216">
        <v>300</v>
      </c>
      <c r="I329" s="233">
        <f>SUM(I330:I330)</f>
        <v>0</v>
      </c>
      <c r="J329" s="233">
        <f>SUM(J330:J330)</f>
        <v>0</v>
      </c>
      <c r="K329" s="233">
        <f>SUM(K330:K330)</f>
        <v>0</v>
      </c>
      <c r="L329" s="233">
        <f>SUM(L330:L330)</f>
        <v>0</v>
      </c>
      <c r="M329" s="258"/>
      <c r="N329" s="258"/>
      <c r="O329" s="258"/>
      <c r="P329" s="258"/>
    </row>
    <row r="330" spans="1:16" ht="13.5" hidden="1" customHeight="1">
      <c r="A330" s="230">
        <v>3</v>
      </c>
      <c r="B330" s="229">
        <v>3</v>
      </c>
      <c r="C330" s="228">
        <v>2</v>
      </c>
      <c r="D330" s="226">
        <v>1</v>
      </c>
      <c r="E330" s="229">
        <v>1</v>
      </c>
      <c r="F330" s="227">
        <v>1</v>
      </c>
      <c r="G330" s="226" t="s">
        <v>180</v>
      </c>
      <c r="H330" s="216">
        <v>301</v>
      </c>
      <c r="I330" s="232">
        <v>0</v>
      </c>
      <c r="J330" s="232">
        <v>0</v>
      </c>
      <c r="K330" s="232">
        <v>0</v>
      </c>
      <c r="L330" s="231">
        <v>0</v>
      </c>
    </row>
    <row r="331" spans="1:16" hidden="1">
      <c r="A331" s="230">
        <v>3</v>
      </c>
      <c r="B331" s="229">
        <v>3</v>
      </c>
      <c r="C331" s="228">
        <v>2</v>
      </c>
      <c r="D331" s="226">
        <v>1</v>
      </c>
      <c r="E331" s="229">
        <v>2</v>
      </c>
      <c r="F331" s="227"/>
      <c r="G331" s="250" t="s">
        <v>179</v>
      </c>
      <c r="H331" s="216">
        <v>302</v>
      </c>
      <c r="I331" s="233">
        <f>SUM(I332:I333)</f>
        <v>0</v>
      </c>
      <c r="J331" s="233">
        <f>SUM(J332:J333)</f>
        <v>0</v>
      </c>
      <c r="K331" s="233">
        <f>SUM(K332:K333)</f>
        <v>0</v>
      </c>
      <c r="L331" s="233">
        <f>SUM(L332:L333)</f>
        <v>0</v>
      </c>
    </row>
    <row r="332" spans="1:16" hidden="1">
      <c r="A332" s="230">
        <v>3</v>
      </c>
      <c r="B332" s="229">
        <v>3</v>
      </c>
      <c r="C332" s="228">
        <v>2</v>
      </c>
      <c r="D332" s="226">
        <v>1</v>
      </c>
      <c r="E332" s="229">
        <v>2</v>
      </c>
      <c r="F332" s="227">
        <v>1</v>
      </c>
      <c r="G332" s="250" t="s">
        <v>178</v>
      </c>
      <c r="H332" s="216">
        <v>303</v>
      </c>
      <c r="I332" s="232">
        <v>0</v>
      </c>
      <c r="J332" s="232">
        <v>0</v>
      </c>
      <c r="K332" s="232">
        <v>0</v>
      </c>
      <c r="L332" s="231">
        <v>0</v>
      </c>
    </row>
    <row r="333" spans="1:16" hidden="1">
      <c r="A333" s="230">
        <v>3</v>
      </c>
      <c r="B333" s="229">
        <v>3</v>
      </c>
      <c r="C333" s="228">
        <v>2</v>
      </c>
      <c r="D333" s="226">
        <v>1</v>
      </c>
      <c r="E333" s="229">
        <v>2</v>
      </c>
      <c r="F333" s="227">
        <v>2</v>
      </c>
      <c r="G333" s="250" t="s">
        <v>177</v>
      </c>
      <c r="H333" s="216">
        <v>304</v>
      </c>
      <c r="I333" s="225">
        <v>0</v>
      </c>
      <c r="J333" s="225">
        <v>0</v>
      </c>
      <c r="K333" s="225">
        <v>0</v>
      </c>
      <c r="L333" s="225">
        <v>0</v>
      </c>
    </row>
    <row r="334" spans="1:16" hidden="1">
      <c r="A334" s="230">
        <v>3</v>
      </c>
      <c r="B334" s="229">
        <v>3</v>
      </c>
      <c r="C334" s="228">
        <v>2</v>
      </c>
      <c r="D334" s="226">
        <v>1</v>
      </c>
      <c r="E334" s="229">
        <v>3</v>
      </c>
      <c r="F334" s="227"/>
      <c r="G334" s="250" t="s">
        <v>176</v>
      </c>
      <c r="H334" s="216">
        <v>305</v>
      </c>
      <c r="I334" s="233">
        <f>SUM(I335:I336)</f>
        <v>0</v>
      </c>
      <c r="J334" s="233">
        <f>SUM(J335:J336)</f>
        <v>0</v>
      </c>
      <c r="K334" s="233">
        <f>SUM(K335:K336)</f>
        <v>0</v>
      </c>
      <c r="L334" s="233">
        <f>SUM(L335:L336)</f>
        <v>0</v>
      </c>
    </row>
    <row r="335" spans="1:16" hidden="1">
      <c r="A335" s="230">
        <v>3</v>
      </c>
      <c r="B335" s="229">
        <v>3</v>
      </c>
      <c r="C335" s="228">
        <v>2</v>
      </c>
      <c r="D335" s="226">
        <v>1</v>
      </c>
      <c r="E335" s="229">
        <v>3</v>
      </c>
      <c r="F335" s="227">
        <v>1</v>
      </c>
      <c r="G335" s="250" t="s">
        <v>175</v>
      </c>
      <c r="H335" s="216">
        <v>306</v>
      </c>
      <c r="I335" s="225">
        <v>0</v>
      </c>
      <c r="J335" s="225">
        <v>0</v>
      </c>
      <c r="K335" s="225">
        <v>0</v>
      </c>
      <c r="L335" s="225">
        <v>0</v>
      </c>
    </row>
    <row r="336" spans="1:16" hidden="1">
      <c r="A336" s="230">
        <v>3</v>
      </c>
      <c r="B336" s="229">
        <v>3</v>
      </c>
      <c r="C336" s="228">
        <v>2</v>
      </c>
      <c r="D336" s="226">
        <v>1</v>
      </c>
      <c r="E336" s="229">
        <v>3</v>
      </c>
      <c r="F336" s="227">
        <v>2</v>
      </c>
      <c r="G336" s="250" t="s">
        <v>174</v>
      </c>
      <c r="H336" s="216">
        <v>307</v>
      </c>
      <c r="I336" s="256">
        <v>0</v>
      </c>
      <c r="J336" s="257">
        <v>0</v>
      </c>
      <c r="K336" s="256">
        <v>0</v>
      </c>
      <c r="L336" s="256">
        <v>0</v>
      </c>
    </row>
    <row r="337" spans="1:12" hidden="1">
      <c r="A337" s="237">
        <v>3</v>
      </c>
      <c r="B337" s="237">
        <v>3</v>
      </c>
      <c r="C337" s="255">
        <v>2</v>
      </c>
      <c r="D337" s="250">
        <v>2</v>
      </c>
      <c r="E337" s="255"/>
      <c r="F337" s="254"/>
      <c r="G337" s="250" t="s">
        <v>173</v>
      </c>
      <c r="H337" s="216">
        <v>308</v>
      </c>
      <c r="I337" s="253">
        <f>I338</f>
        <v>0</v>
      </c>
      <c r="J337" s="252">
        <f>J338</f>
        <v>0</v>
      </c>
      <c r="K337" s="251">
        <f>K338</f>
        <v>0</v>
      </c>
      <c r="L337" s="251">
        <f>L338</f>
        <v>0</v>
      </c>
    </row>
    <row r="338" spans="1:12" hidden="1">
      <c r="A338" s="230">
        <v>3</v>
      </c>
      <c r="B338" s="230">
        <v>3</v>
      </c>
      <c r="C338" s="229">
        <v>2</v>
      </c>
      <c r="D338" s="226">
        <v>2</v>
      </c>
      <c r="E338" s="229">
        <v>1</v>
      </c>
      <c r="F338" s="227"/>
      <c r="G338" s="250" t="s">
        <v>173</v>
      </c>
      <c r="H338" s="216">
        <v>309</v>
      </c>
      <c r="I338" s="233">
        <f>SUM(I339:I340)</f>
        <v>0</v>
      </c>
      <c r="J338" s="239">
        <f>SUM(J339:J340)</f>
        <v>0</v>
      </c>
      <c r="K338" s="238">
        <f>SUM(K339:K340)</f>
        <v>0</v>
      </c>
      <c r="L338" s="238">
        <f>SUM(L339:L340)</f>
        <v>0</v>
      </c>
    </row>
    <row r="339" spans="1:12" hidden="1">
      <c r="A339" s="230">
        <v>3</v>
      </c>
      <c r="B339" s="230">
        <v>3</v>
      </c>
      <c r="C339" s="229">
        <v>2</v>
      </c>
      <c r="D339" s="226">
        <v>2</v>
      </c>
      <c r="E339" s="230">
        <v>1</v>
      </c>
      <c r="F339" s="248">
        <v>1</v>
      </c>
      <c r="G339" s="226" t="s">
        <v>172</v>
      </c>
      <c r="H339" s="216">
        <v>310</v>
      </c>
      <c r="I339" s="225">
        <v>0</v>
      </c>
      <c r="J339" s="225">
        <v>0</v>
      </c>
      <c r="K339" s="225">
        <v>0</v>
      </c>
      <c r="L339" s="225">
        <v>0</v>
      </c>
    </row>
    <row r="340" spans="1:12" hidden="1">
      <c r="A340" s="237">
        <v>3</v>
      </c>
      <c r="B340" s="237">
        <v>3</v>
      </c>
      <c r="C340" s="236">
        <v>2</v>
      </c>
      <c r="D340" s="235">
        <v>2</v>
      </c>
      <c r="E340" s="240">
        <v>1</v>
      </c>
      <c r="F340" s="249">
        <v>2</v>
      </c>
      <c r="G340" s="240" t="s">
        <v>171</v>
      </c>
      <c r="H340" s="216">
        <v>311</v>
      </c>
      <c r="I340" s="225">
        <v>0</v>
      </c>
      <c r="J340" s="225">
        <v>0</v>
      </c>
      <c r="K340" s="225">
        <v>0</v>
      </c>
      <c r="L340" s="225">
        <v>0</v>
      </c>
    </row>
    <row r="341" spans="1:12" ht="23.25" hidden="1" customHeight="1">
      <c r="A341" s="230">
        <v>3</v>
      </c>
      <c r="B341" s="230">
        <v>3</v>
      </c>
      <c r="C341" s="229">
        <v>2</v>
      </c>
      <c r="D341" s="228">
        <v>3</v>
      </c>
      <c r="E341" s="226"/>
      <c r="F341" s="248"/>
      <c r="G341" s="226" t="s">
        <v>170</v>
      </c>
      <c r="H341" s="216">
        <v>312</v>
      </c>
      <c r="I341" s="233">
        <f>I342</f>
        <v>0</v>
      </c>
      <c r="J341" s="239">
        <f>J342</f>
        <v>0</v>
      </c>
      <c r="K341" s="238">
        <f>K342</f>
        <v>0</v>
      </c>
      <c r="L341" s="238">
        <f>L342</f>
        <v>0</v>
      </c>
    </row>
    <row r="342" spans="1:12" ht="13.5" hidden="1" customHeight="1">
      <c r="A342" s="230">
        <v>3</v>
      </c>
      <c r="B342" s="230">
        <v>3</v>
      </c>
      <c r="C342" s="229">
        <v>2</v>
      </c>
      <c r="D342" s="228">
        <v>3</v>
      </c>
      <c r="E342" s="226">
        <v>1</v>
      </c>
      <c r="F342" s="248"/>
      <c r="G342" s="226" t="s">
        <v>170</v>
      </c>
      <c r="H342" s="216">
        <v>313</v>
      </c>
      <c r="I342" s="233">
        <f>I343+I344</f>
        <v>0</v>
      </c>
      <c r="J342" s="233">
        <f>J343+J344</f>
        <v>0</v>
      </c>
      <c r="K342" s="233">
        <f>K343+K344</f>
        <v>0</v>
      </c>
      <c r="L342" s="233">
        <f>L343+L344</f>
        <v>0</v>
      </c>
    </row>
    <row r="343" spans="1:12" ht="28.5" hidden="1" customHeight="1">
      <c r="A343" s="230">
        <v>3</v>
      </c>
      <c r="B343" s="230">
        <v>3</v>
      </c>
      <c r="C343" s="229">
        <v>2</v>
      </c>
      <c r="D343" s="228">
        <v>3</v>
      </c>
      <c r="E343" s="226">
        <v>1</v>
      </c>
      <c r="F343" s="248">
        <v>1</v>
      </c>
      <c r="G343" s="226" t="s">
        <v>169</v>
      </c>
      <c r="H343" s="216">
        <v>314</v>
      </c>
      <c r="I343" s="232">
        <v>0</v>
      </c>
      <c r="J343" s="232">
        <v>0</v>
      </c>
      <c r="K343" s="232">
        <v>0</v>
      </c>
      <c r="L343" s="231">
        <v>0</v>
      </c>
    </row>
    <row r="344" spans="1:12" ht="27.75" hidden="1" customHeight="1">
      <c r="A344" s="230">
        <v>3</v>
      </c>
      <c r="B344" s="230">
        <v>3</v>
      </c>
      <c r="C344" s="229">
        <v>2</v>
      </c>
      <c r="D344" s="228">
        <v>3</v>
      </c>
      <c r="E344" s="226">
        <v>1</v>
      </c>
      <c r="F344" s="248">
        <v>2</v>
      </c>
      <c r="G344" s="226" t="s">
        <v>168</v>
      </c>
      <c r="H344" s="216">
        <v>315</v>
      </c>
      <c r="I344" s="225">
        <v>0</v>
      </c>
      <c r="J344" s="225">
        <v>0</v>
      </c>
      <c r="K344" s="225">
        <v>0</v>
      </c>
      <c r="L344" s="225">
        <v>0</v>
      </c>
    </row>
    <row r="345" spans="1:12" hidden="1">
      <c r="A345" s="230">
        <v>3</v>
      </c>
      <c r="B345" s="230">
        <v>3</v>
      </c>
      <c r="C345" s="229">
        <v>2</v>
      </c>
      <c r="D345" s="228">
        <v>4</v>
      </c>
      <c r="E345" s="228"/>
      <c r="F345" s="227"/>
      <c r="G345" s="226" t="s">
        <v>167</v>
      </c>
      <c r="H345" s="216">
        <v>316</v>
      </c>
      <c r="I345" s="233">
        <f>I346</f>
        <v>0</v>
      </c>
      <c r="J345" s="239">
        <f>J346</f>
        <v>0</v>
      </c>
      <c r="K345" s="238">
        <f>K346</f>
        <v>0</v>
      </c>
      <c r="L345" s="238">
        <f>L346</f>
        <v>0</v>
      </c>
    </row>
    <row r="346" spans="1:12" hidden="1">
      <c r="A346" s="247">
        <v>3</v>
      </c>
      <c r="B346" s="247">
        <v>3</v>
      </c>
      <c r="C346" s="246">
        <v>2</v>
      </c>
      <c r="D346" s="245">
        <v>4</v>
      </c>
      <c r="E346" s="245">
        <v>1</v>
      </c>
      <c r="F346" s="244"/>
      <c r="G346" s="226" t="s">
        <v>167</v>
      </c>
      <c r="H346" s="216">
        <v>317</v>
      </c>
      <c r="I346" s="243">
        <f>SUM(I347:I348)</f>
        <v>0</v>
      </c>
      <c r="J346" s="242">
        <f>SUM(J347:J348)</f>
        <v>0</v>
      </c>
      <c r="K346" s="241">
        <f>SUM(K347:K348)</f>
        <v>0</v>
      </c>
      <c r="L346" s="241">
        <f>SUM(L347:L348)</f>
        <v>0</v>
      </c>
    </row>
    <row r="347" spans="1:12" ht="15.75" hidden="1" customHeight="1">
      <c r="A347" s="230">
        <v>3</v>
      </c>
      <c r="B347" s="230">
        <v>3</v>
      </c>
      <c r="C347" s="229">
        <v>2</v>
      </c>
      <c r="D347" s="228">
        <v>4</v>
      </c>
      <c r="E347" s="228">
        <v>1</v>
      </c>
      <c r="F347" s="227">
        <v>1</v>
      </c>
      <c r="G347" s="226" t="s">
        <v>166</v>
      </c>
      <c r="H347" s="216">
        <v>318</v>
      </c>
      <c r="I347" s="225">
        <v>0</v>
      </c>
      <c r="J347" s="225">
        <v>0</v>
      </c>
      <c r="K347" s="225">
        <v>0</v>
      </c>
      <c r="L347" s="225">
        <v>0</v>
      </c>
    </row>
    <row r="348" spans="1:12" hidden="1">
      <c r="A348" s="230">
        <v>3</v>
      </c>
      <c r="B348" s="230">
        <v>3</v>
      </c>
      <c r="C348" s="229">
        <v>2</v>
      </c>
      <c r="D348" s="228">
        <v>4</v>
      </c>
      <c r="E348" s="228">
        <v>1</v>
      </c>
      <c r="F348" s="227">
        <v>2</v>
      </c>
      <c r="G348" s="226" t="s">
        <v>165</v>
      </c>
      <c r="H348" s="216">
        <v>319</v>
      </c>
      <c r="I348" s="225">
        <v>0</v>
      </c>
      <c r="J348" s="225">
        <v>0</v>
      </c>
      <c r="K348" s="225">
        <v>0</v>
      </c>
      <c r="L348" s="225">
        <v>0</v>
      </c>
    </row>
    <row r="349" spans="1:12" hidden="1">
      <c r="A349" s="230">
        <v>3</v>
      </c>
      <c r="B349" s="230">
        <v>3</v>
      </c>
      <c r="C349" s="229">
        <v>2</v>
      </c>
      <c r="D349" s="228">
        <v>5</v>
      </c>
      <c r="E349" s="228"/>
      <c r="F349" s="227"/>
      <c r="G349" s="226" t="s">
        <v>164</v>
      </c>
      <c r="H349" s="216">
        <v>320</v>
      </c>
      <c r="I349" s="233">
        <f t="shared" ref="I349:L350" si="30">I350</f>
        <v>0</v>
      </c>
      <c r="J349" s="239">
        <f t="shared" si="30"/>
        <v>0</v>
      </c>
      <c r="K349" s="238">
        <f t="shared" si="30"/>
        <v>0</v>
      </c>
      <c r="L349" s="238">
        <f t="shared" si="30"/>
        <v>0</v>
      </c>
    </row>
    <row r="350" spans="1:12" hidden="1">
      <c r="A350" s="247">
        <v>3</v>
      </c>
      <c r="B350" s="247">
        <v>3</v>
      </c>
      <c r="C350" s="246">
        <v>2</v>
      </c>
      <c r="D350" s="245">
        <v>5</v>
      </c>
      <c r="E350" s="245">
        <v>1</v>
      </c>
      <c r="F350" s="244"/>
      <c r="G350" s="226" t="s">
        <v>164</v>
      </c>
      <c r="H350" s="216">
        <v>321</v>
      </c>
      <c r="I350" s="243">
        <f t="shared" si="30"/>
        <v>0</v>
      </c>
      <c r="J350" s="242">
        <f t="shared" si="30"/>
        <v>0</v>
      </c>
      <c r="K350" s="241">
        <f t="shared" si="30"/>
        <v>0</v>
      </c>
      <c r="L350" s="241">
        <f t="shared" si="30"/>
        <v>0</v>
      </c>
    </row>
    <row r="351" spans="1:12" hidden="1">
      <c r="A351" s="230">
        <v>3</v>
      </c>
      <c r="B351" s="230">
        <v>3</v>
      </c>
      <c r="C351" s="229">
        <v>2</v>
      </c>
      <c r="D351" s="228">
        <v>5</v>
      </c>
      <c r="E351" s="228">
        <v>1</v>
      </c>
      <c r="F351" s="227">
        <v>1</v>
      </c>
      <c r="G351" s="226" t="s">
        <v>164</v>
      </c>
      <c r="H351" s="216">
        <v>322</v>
      </c>
      <c r="I351" s="232">
        <v>0</v>
      </c>
      <c r="J351" s="232">
        <v>0</v>
      </c>
      <c r="K351" s="232">
        <v>0</v>
      </c>
      <c r="L351" s="231">
        <v>0</v>
      </c>
    </row>
    <row r="352" spans="1:12" ht="16.5" hidden="1" customHeight="1">
      <c r="A352" s="230">
        <v>3</v>
      </c>
      <c r="B352" s="230">
        <v>3</v>
      </c>
      <c r="C352" s="229">
        <v>2</v>
      </c>
      <c r="D352" s="228">
        <v>6</v>
      </c>
      <c r="E352" s="228"/>
      <c r="F352" s="227"/>
      <c r="G352" s="226" t="s">
        <v>163</v>
      </c>
      <c r="H352" s="216">
        <v>323</v>
      </c>
      <c r="I352" s="233">
        <f t="shared" ref="I352:L353" si="31">I353</f>
        <v>0</v>
      </c>
      <c r="J352" s="239">
        <f t="shared" si="31"/>
        <v>0</v>
      </c>
      <c r="K352" s="238">
        <f t="shared" si="31"/>
        <v>0</v>
      </c>
      <c r="L352" s="238">
        <f t="shared" si="31"/>
        <v>0</v>
      </c>
    </row>
    <row r="353" spans="1:12" ht="15" hidden="1" customHeight="1">
      <c r="A353" s="230">
        <v>3</v>
      </c>
      <c r="B353" s="230">
        <v>3</v>
      </c>
      <c r="C353" s="229">
        <v>2</v>
      </c>
      <c r="D353" s="228">
        <v>6</v>
      </c>
      <c r="E353" s="228">
        <v>1</v>
      </c>
      <c r="F353" s="227"/>
      <c r="G353" s="226" t="s">
        <v>163</v>
      </c>
      <c r="H353" s="216">
        <v>324</v>
      </c>
      <c r="I353" s="233">
        <f t="shared" si="31"/>
        <v>0</v>
      </c>
      <c r="J353" s="239">
        <f t="shared" si="31"/>
        <v>0</v>
      </c>
      <c r="K353" s="238">
        <f t="shared" si="31"/>
        <v>0</v>
      </c>
      <c r="L353" s="238">
        <f t="shared" si="31"/>
        <v>0</v>
      </c>
    </row>
    <row r="354" spans="1:12" ht="13.5" hidden="1" customHeight="1">
      <c r="A354" s="237">
        <v>3</v>
      </c>
      <c r="B354" s="237">
        <v>3</v>
      </c>
      <c r="C354" s="236">
        <v>2</v>
      </c>
      <c r="D354" s="235">
        <v>6</v>
      </c>
      <c r="E354" s="235">
        <v>1</v>
      </c>
      <c r="F354" s="234">
        <v>1</v>
      </c>
      <c r="G354" s="240" t="s">
        <v>163</v>
      </c>
      <c r="H354" s="216">
        <v>325</v>
      </c>
      <c r="I354" s="232">
        <v>0</v>
      </c>
      <c r="J354" s="232">
        <v>0</v>
      </c>
      <c r="K354" s="232">
        <v>0</v>
      </c>
      <c r="L354" s="231">
        <v>0</v>
      </c>
    </row>
    <row r="355" spans="1:12" ht="15" hidden="1" customHeight="1">
      <c r="A355" s="230">
        <v>3</v>
      </c>
      <c r="B355" s="230">
        <v>3</v>
      </c>
      <c r="C355" s="229">
        <v>2</v>
      </c>
      <c r="D355" s="228">
        <v>7</v>
      </c>
      <c r="E355" s="228"/>
      <c r="F355" s="227"/>
      <c r="G355" s="226" t="s">
        <v>162</v>
      </c>
      <c r="H355" s="216">
        <v>326</v>
      </c>
      <c r="I355" s="233">
        <f>I356</f>
        <v>0</v>
      </c>
      <c r="J355" s="239">
        <f>J356</f>
        <v>0</v>
      </c>
      <c r="K355" s="238">
        <f>K356</f>
        <v>0</v>
      </c>
      <c r="L355" s="238">
        <f>L356</f>
        <v>0</v>
      </c>
    </row>
    <row r="356" spans="1:12" ht="12.75" hidden="1" customHeight="1">
      <c r="A356" s="237">
        <v>3</v>
      </c>
      <c r="B356" s="237">
        <v>3</v>
      </c>
      <c r="C356" s="236">
        <v>2</v>
      </c>
      <c r="D356" s="235">
        <v>7</v>
      </c>
      <c r="E356" s="235">
        <v>1</v>
      </c>
      <c r="F356" s="234"/>
      <c r="G356" s="226" t="s">
        <v>162</v>
      </c>
      <c r="H356" s="216">
        <v>327</v>
      </c>
      <c r="I356" s="233">
        <f>SUM(I357:I358)</f>
        <v>0</v>
      </c>
      <c r="J356" s="233">
        <f>SUM(J357:J358)</f>
        <v>0</v>
      </c>
      <c r="K356" s="233">
        <f>SUM(K357:K358)</f>
        <v>0</v>
      </c>
      <c r="L356" s="233">
        <f>SUM(L357:L358)</f>
        <v>0</v>
      </c>
    </row>
    <row r="357" spans="1:12" ht="27" hidden="1" customHeight="1">
      <c r="A357" s="230">
        <v>3</v>
      </c>
      <c r="B357" s="230">
        <v>3</v>
      </c>
      <c r="C357" s="229">
        <v>2</v>
      </c>
      <c r="D357" s="228">
        <v>7</v>
      </c>
      <c r="E357" s="228">
        <v>1</v>
      </c>
      <c r="F357" s="227">
        <v>1</v>
      </c>
      <c r="G357" s="226" t="s">
        <v>161</v>
      </c>
      <c r="H357" s="216">
        <v>328</v>
      </c>
      <c r="I357" s="232">
        <v>0</v>
      </c>
      <c r="J357" s="232">
        <v>0</v>
      </c>
      <c r="K357" s="232">
        <v>0</v>
      </c>
      <c r="L357" s="231">
        <v>0</v>
      </c>
    </row>
    <row r="358" spans="1:12" ht="30" hidden="1" customHeight="1">
      <c r="A358" s="230">
        <v>3</v>
      </c>
      <c r="B358" s="230">
        <v>3</v>
      </c>
      <c r="C358" s="229">
        <v>2</v>
      </c>
      <c r="D358" s="228">
        <v>7</v>
      </c>
      <c r="E358" s="228">
        <v>1</v>
      </c>
      <c r="F358" s="227">
        <v>2</v>
      </c>
      <c r="G358" s="226" t="s">
        <v>160</v>
      </c>
      <c r="H358" s="216">
        <v>329</v>
      </c>
      <c r="I358" s="225">
        <v>0</v>
      </c>
      <c r="J358" s="225">
        <v>0</v>
      </c>
      <c r="K358" s="225">
        <v>0</v>
      </c>
      <c r="L358" s="225">
        <v>0</v>
      </c>
    </row>
    <row r="359" spans="1:12" ht="18.75" customHeight="1">
      <c r="A359" s="224"/>
      <c r="B359" s="224"/>
      <c r="C359" s="223"/>
      <c r="D359" s="222"/>
      <c r="E359" s="221"/>
      <c r="F359" s="220"/>
      <c r="G359" s="219" t="s">
        <v>159</v>
      </c>
      <c r="H359" s="216">
        <v>330</v>
      </c>
      <c r="I359" s="218">
        <f>SUM(I30+I176)</f>
        <v>1000</v>
      </c>
      <c r="J359" s="218">
        <f>SUM(J30+J176)</f>
        <v>700</v>
      </c>
      <c r="K359" s="218">
        <f>SUM(K30+K176)</f>
        <v>611.11</v>
      </c>
      <c r="L359" s="218">
        <f>SUM(L30+L176)</f>
        <v>611.11</v>
      </c>
    </row>
    <row r="360" spans="1:12" ht="18.75" customHeight="1">
      <c r="G360" s="217"/>
      <c r="H360" s="216"/>
      <c r="I360" s="215"/>
      <c r="J360" s="214"/>
      <c r="K360" s="214"/>
      <c r="L360" s="214"/>
    </row>
    <row r="361" spans="1:12" ht="18.75" customHeight="1">
      <c r="D361" s="206"/>
      <c r="E361" s="206"/>
      <c r="F361" s="208"/>
      <c r="G361" s="206" t="s">
        <v>45</v>
      </c>
      <c r="H361" s="210"/>
      <c r="I361" s="213"/>
      <c r="J361" s="214"/>
      <c r="K361" s="206" t="s">
        <v>40</v>
      </c>
      <c r="L361" s="213"/>
    </row>
    <row r="362" spans="1:12" ht="18.75" customHeight="1">
      <c r="A362" s="212"/>
      <c r="B362" s="212"/>
      <c r="C362" s="212"/>
      <c r="D362" s="211" t="s">
        <v>158</v>
      </c>
      <c r="E362" s="200"/>
      <c r="F362" s="200"/>
      <c r="G362" s="210"/>
      <c r="H362" s="210"/>
      <c r="I362" s="209" t="s">
        <v>23</v>
      </c>
      <c r="K362" s="590" t="s">
        <v>25</v>
      </c>
      <c r="L362" s="590"/>
    </row>
    <row r="363" spans="1:12" ht="15.75" customHeight="1">
      <c r="I363" s="207"/>
      <c r="K363" s="207"/>
      <c r="L363" s="207"/>
    </row>
    <row r="364" spans="1:12" ht="15.75" customHeight="1">
      <c r="D364" s="206"/>
      <c r="E364" s="206"/>
      <c r="F364" s="208"/>
      <c r="G364" s="206" t="s">
        <v>43</v>
      </c>
      <c r="I364" s="207"/>
      <c r="K364" s="206" t="s">
        <v>41</v>
      </c>
      <c r="L364" s="205"/>
    </row>
    <row r="365" spans="1:12" ht="26.25" customHeight="1">
      <c r="D365" s="591" t="s">
        <v>157</v>
      </c>
      <c r="E365" s="592"/>
      <c r="F365" s="592"/>
      <c r="G365" s="592"/>
      <c r="H365" s="204"/>
      <c r="I365" s="203" t="s">
        <v>23</v>
      </c>
      <c r="K365" s="590" t="s">
        <v>25</v>
      </c>
      <c r="L365" s="590"/>
    </row>
  </sheetData>
  <sheetProtection formatCells="0" formatColumns="0" formatRows="0" insertColumns="0" insertRows="0" insertHyperlinks="0" deleteColumns="0" deleteRows="0" sort="0" autoFilter="0" pivotTables="0"/>
  <mergeCells count="22">
    <mergeCell ref="B13:L13"/>
    <mergeCell ref="G15:K15"/>
    <mergeCell ref="G16:K16"/>
    <mergeCell ref="E17:K17"/>
    <mergeCell ref="A7:L7"/>
    <mergeCell ref="G8:K8"/>
    <mergeCell ref="A9:L9"/>
    <mergeCell ref="G10:K10"/>
    <mergeCell ref="G11:K11"/>
    <mergeCell ref="D365:G365"/>
    <mergeCell ref="K365:L365"/>
    <mergeCell ref="A27:F28"/>
    <mergeCell ref="G27:G28"/>
    <mergeCell ref="H27:H28"/>
    <mergeCell ref="I27:J27"/>
    <mergeCell ref="K27:K28"/>
    <mergeCell ref="L27:L28"/>
    <mergeCell ref="A18:L18"/>
    <mergeCell ref="C22:I22"/>
    <mergeCell ref="A29:F29"/>
    <mergeCell ref="G25:H25"/>
    <mergeCell ref="K362:L362"/>
  </mergeCells>
  <pageMargins left="0.59055118110236227" right="0.39370078740157483" top="0.74803149606299213" bottom="0.74803149606299213" header="0.31496062992125984" footer="0.31496062992125984"/>
  <pageSetup paperSize="10000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9"/>
  <sheetViews>
    <sheetView topLeftCell="A22" workbookViewId="0">
      <selection activeCell="E38" sqref="E38"/>
    </sheetView>
  </sheetViews>
  <sheetFormatPr defaultRowHeight="12.75"/>
  <cols>
    <col min="1" max="1" width="12.7109375" customWidth="1"/>
    <col min="2" max="2" width="22.28515625" customWidth="1"/>
    <col min="3" max="3" width="9.28515625" customWidth="1"/>
    <col min="4" max="4" width="9.85546875" customWidth="1"/>
    <col min="5" max="5" width="7.7109375" customWidth="1"/>
    <col min="6" max="6" width="7.5703125" customWidth="1"/>
    <col min="7" max="7" width="8.5703125" customWidth="1"/>
    <col min="8" max="8" width="7.7109375" customWidth="1"/>
    <col min="9" max="9" width="7.5703125" customWidth="1"/>
  </cols>
  <sheetData>
    <row r="2" spans="1:11">
      <c r="F2" s="647" t="s">
        <v>151</v>
      </c>
      <c r="G2" s="647"/>
      <c r="H2" s="647"/>
      <c r="I2" s="647"/>
      <c r="J2" s="16"/>
    </row>
    <row r="3" spans="1:11">
      <c r="A3" s="198"/>
      <c r="F3" s="647" t="s">
        <v>1</v>
      </c>
      <c r="G3" s="647"/>
      <c r="H3" s="647"/>
      <c r="I3" s="647"/>
      <c r="J3" s="16"/>
    </row>
    <row r="4" spans="1:11">
      <c r="F4" s="647" t="s">
        <v>2</v>
      </c>
      <c r="G4" s="647"/>
      <c r="H4" s="647"/>
      <c r="I4" s="647"/>
      <c r="J4" s="16"/>
    </row>
    <row r="5" spans="1:11">
      <c r="F5" s="647" t="s">
        <v>150</v>
      </c>
      <c r="G5" s="647"/>
      <c r="H5" s="647"/>
      <c r="I5" s="647"/>
      <c r="J5" s="16"/>
    </row>
    <row r="6" spans="1:11">
      <c r="A6" s="5"/>
      <c r="B6" s="5"/>
      <c r="C6" s="5"/>
      <c r="D6" s="5"/>
      <c r="F6" s="647" t="s">
        <v>149</v>
      </c>
      <c r="G6" s="647"/>
      <c r="H6" s="647"/>
      <c r="I6" s="647"/>
      <c r="J6" s="16"/>
    </row>
    <row r="7" spans="1:11">
      <c r="A7" s="5"/>
      <c r="B7" s="5"/>
      <c r="C7" s="5"/>
      <c r="D7" s="5"/>
      <c r="F7" s="22"/>
      <c r="G7" s="22"/>
      <c r="H7" s="22"/>
      <c r="I7" s="22"/>
      <c r="J7" s="16"/>
    </row>
    <row r="8" spans="1:11">
      <c r="A8" s="8" t="s">
        <v>38</v>
      </c>
      <c r="B8" s="8"/>
      <c r="C8" s="8"/>
      <c r="D8" s="8"/>
      <c r="E8" s="5"/>
      <c r="F8" s="5"/>
      <c r="G8" s="5"/>
      <c r="H8" s="5"/>
      <c r="I8" s="5"/>
    </row>
    <row r="9" spans="1:11">
      <c r="A9" s="650" t="s">
        <v>3</v>
      </c>
      <c r="B9" s="650"/>
      <c r="C9" s="650"/>
      <c r="D9" s="650"/>
      <c r="E9" s="174"/>
      <c r="F9" s="174"/>
      <c r="G9" s="174"/>
      <c r="H9" s="174"/>
      <c r="I9" s="174"/>
      <c r="J9" s="5"/>
    </row>
    <row r="10" spans="1:11">
      <c r="A10" s="199"/>
      <c r="B10" s="199"/>
      <c r="C10" s="199"/>
      <c r="D10" s="174"/>
      <c r="E10" s="174"/>
      <c r="F10" s="174"/>
      <c r="G10" s="174"/>
      <c r="H10" s="174"/>
      <c r="I10" s="174"/>
    </row>
    <row r="11" spans="1:11">
      <c r="F11" s="649"/>
      <c r="G11" s="649"/>
      <c r="H11" s="649"/>
      <c r="I11" s="649"/>
      <c r="J11" s="16"/>
    </row>
    <row r="13" spans="1:11" ht="15" customHeight="1">
      <c r="A13" s="198" t="s">
        <v>425</v>
      </c>
      <c r="B13" s="198"/>
      <c r="C13" s="198"/>
      <c r="D13" s="198"/>
      <c r="E13" s="198"/>
      <c r="F13" s="198"/>
      <c r="G13" s="198"/>
      <c r="H13" s="198"/>
      <c r="I13" s="198"/>
    </row>
    <row r="14" spans="1:11">
      <c r="B14" s="198"/>
      <c r="C14" s="198"/>
      <c r="D14" s="198"/>
      <c r="E14" s="198"/>
      <c r="F14" s="198"/>
      <c r="G14" s="198"/>
      <c r="H14" s="198"/>
      <c r="I14" s="198"/>
    </row>
    <row r="15" spans="1:11">
      <c r="B15" s="173" t="s">
        <v>426</v>
      </c>
      <c r="C15" s="19"/>
      <c r="D15" s="5"/>
      <c r="E15" s="5"/>
      <c r="F15" s="648" t="s">
        <v>152</v>
      </c>
      <c r="G15" s="648"/>
      <c r="H15" s="648"/>
      <c r="I15" s="648"/>
      <c r="K15" s="197"/>
    </row>
    <row r="16" spans="1:11">
      <c r="B16" s="196" t="s">
        <v>148</v>
      </c>
      <c r="C16" s="185"/>
    </row>
    <row r="18" spans="1:13">
      <c r="A18" s="5"/>
      <c r="B18" s="5"/>
      <c r="C18" s="659" t="s">
        <v>147</v>
      </c>
      <c r="D18" s="659"/>
      <c r="E18" s="659"/>
      <c r="F18" s="195"/>
      <c r="G18" s="651" t="s">
        <v>56</v>
      </c>
      <c r="H18" s="651"/>
      <c r="I18" s="651"/>
    </row>
    <row r="19" spans="1:13" ht="12.75" customHeight="1">
      <c r="A19" s="655" t="s">
        <v>114</v>
      </c>
      <c r="B19" s="656" t="s">
        <v>113</v>
      </c>
      <c r="C19" s="658" t="s">
        <v>112</v>
      </c>
      <c r="D19" s="658" t="s">
        <v>111</v>
      </c>
      <c r="E19" s="658"/>
      <c r="F19" s="658"/>
      <c r="G19" s="658"/>
      <c r="H19" s="658"/>
      <c r="I19" s="658"/>
      <c r="J19" s="5"/>
      <c r="K19" s="5"/>
      <c r="L19" s="5"/>
      <c r="M19" s="5"/>
    </row>
    <row r="20" spans="1:13" ht="12.75" customHeight="1">
      <c r="A20" s="655"/>
      <c r="B20" s="656"/>
      <c r="C20" s="658"/>
      <c r="D20" s="661" t="s">
        <v>146</v>
      </c>
      <c r="E20" s="661" t="s">
        <v>109</v>
      </c>
      <c r="F20" s="661" t="s">
        <v>108</v>
      </c>
      <c r="G20" s="661" t="s">
        <v>145</v>
      </c>
      <c r="H20" s="652" t="s">
        <v>144</v>
      </c>
      <c r="I20" s="661" t="s">
        <v>143</v>
      </c>
      <c r="J20" s="5"/>
      <c r="K20" s="5"/>
      <c r="L20" s="5"/>
      <c r="M20" s="5"/>
    </row>
    <row r="21" spans="1:13">
      <c r="A21" s="655"/>
      <c r="B21" s="656"/>
      <c r="C21" s="658"/>
      <c r="D21" s="661"/>
      <c r="E21" s="661"/>
      <c r="F21" s="661"/>
      <c r="G21" s="661"/>
      <c r="H21" s="653"/>
      <c r="I21" s="663"/>
      <c r="J21" s="5"/>
      <c r="K21" s="5"/>
      <c r="L21" s="5"/>
      <c r="M21" s="5"/>
    </row>
    <row r="22" spans="1:13" ht="20.25" customHeight="1">
      <c r="A22" s="655"/>
      <c r="B22" s="656"/>
      <c r="C22" s="658"/>
      <c r="D22" s="661"/>
      <c r="E22" s="661"/>
      <c r="F22" s="661"/>
      <c r="G22" s="661"/>
      <c r="H22" s="654"/>
      <c r="I22" s="663"/>
      <c r="J22" s="5"/>
      <c r="K22" s="5"/>
      <c r="L22" s="5"/>
      <c r="M22" s="5"/>
    </row>
    <row r="23" spans="1:13" ht="14.1" customHeight="1">
      <c r="A23" s="194" t="s">
        <v>142</v>
      </c>
      <c r="B23" s="190" t="s">
        <v>141</v>
      </c>
      <c r="C23" s="177">
        <f t="shared" ref="C23:C30" si="0">(D23+E23+F23+G23+I23)</f>
        <v>11220.9</v>
      </c>
      <c r="D23" s="180">
        <v>11220.9</v>
      </c>
      <c r="E23" s="180"/>
      <c r="F23" s="180"/>
      <c r="G23" s="180"/>
      <c r="H23" s="180"/>
      <c r="I23" s="180"/>
      <c r="J23" s="5"/>
      <c r="K23" s="5"/>
    </row>
    <row r="24" spans="1:13" ht="14.1" customHeight="1">
      <c r="A24" s="194" t="s">
        <v>428</v>
      </c>
      <c r="B24" s="190" t="s">
        <v>427</v>
      </c>
      <c r="C24" s="177">
        <v>2144.59</v>
      </c>
      <c r="D24" s="180">
        <v>2144.59</v>
      </c>
      <c r="E24" s="180"/>
      <c r="F24" s="180"/>
      <c r="G24" s="180"/>
      <c r="H24" s="180"/>
      <c r="I24" s="180"/>
      <c r="J24" s="5"/>
      <c r="K24" s="5"/>
    </row>
    <row r="25" spans="1:13" ht="14.1" customHeight="1">
      <c r="A25" s="190" t="s">
        <v>140</v>
      </c>
      <c r="B25" s="190" t="s">
        <v>139</v>
      </c>
      <c r="C25" s="177">
        <f t="shared" si="0"/>
        <v>167.06</v>
      </c>
      <c r="D25" s="180">
        <v>167.06</v>
      </c>
      <c r="E25" s="180"/>
      <c r="F25" s="180"/>
      <c r="G25" s="180"/>
      <c r="H25" s="180"/>
      <c r="I25" s="180"/>
      <c r="J25" s="5"/>
    </row>
    <row r="26" spans="1:13" ht="14.1" customHeight="1">
      <c r="A26" s="190" t="s">
        <v>138</v>
      </c>
      <c r="B26" s="190" t="s">
        <v>137</v>
      </c>
      <c r="C26" s="177">
        <f t="shared" si="0"/>
        <v>33.15</v>
      </c>
      <c r="D26" s="180">
        <v>33.15</v>
      </c>
      <c r="E26" s="180"/>
      <c r="F26" s="180"/>
      <c r="G26" s="180"/>
      <c r="H26" s="180"/>
      <c r="I26" s="180"/>
      <c r="J26" s="5"/>
    </row>
    <row r="27" spans="1:13" ht="14.1" customHeight="1">
      <c r="A27" s="190" t="s">
        <v>136</v>
      </c>
      <c r="B27" s="190" t="s">
        <v>135</v>
      </c>
      <c r="C27" s="177">
        <f t="shared" si="0"/>
        <v>0</v>
      </c>
      <c r="D27" s="180"/>
      <c r="E27" s="180"/>
      <c r="F27" s="180"/>
      <c r="G27" s="180"/>
      <c r="H27" s="180"/>
      <c r="I27" s="180"/>
      <c r="J27" s="5"/>
    </row>
    <row r="28" spans="1:13" ht="14.1" customHeight="1">
      <c r="A28" s="190" t="s">
        <v>134</v>
      </c>
      <c r="B28" s="190" t="s">
        <v>133</v>
      </c>
      <c r="C28" s="177">
        <f t="shared" si="0"/>
        <v>0</v>
      </c>
      <c r="D28" s="180"/>
      <c r="E28" s="180"/>
      <c r="F28" s="180"/>
      <c r="G28" s="180"/>
      <c r="H28" s="180"/>
      <c r="I28" s="180"/>
      <c r="J28" s="5"/>
    </row>
    <row r="29" spans="1:13" ht="14.1" customHeight="1">
      <c r="A29" s="190" t="s">
        <v>132</v>
      </c>
      <c r="B29" s="190" t="s">
        <v>131</v>
      </c>
      <c r="C29" s="177">
        <f t="shared" si="0"/>
        <v>0</v>
      </c>
      <c r="D29" s="180"/>
      <c r="E29" s="180"/>
      <c r="F29" s="180"/>
      <c r="G29" s="180"/>
      <c r="H29" s="180"/>
      <c r="I29" s="180"/>
      <c r="J29" s="5"/>
    </row>
    <row r="30" spans="1:13" ht="14.1" customHeight="1">
      <c r="A30" s="178" t="s">
        <v>130</v>
      </c>
      <c r="B30" s="192" t="s">
        <v>129</v>
      </c>
      <c r="C30" s="177">
        <f t="shared" si="0"/>
        <v>76.09</v>
      </c>
      <c r="D30" s="193">
        <f>(D32+D33+D34+D31)</f>
        <v>76.09</v>
      </c>
      <c r="E30" s="191">
        <f>(E32+E33+E34)</f>
        <v>0</v>
      </c>
      <c r="F30" s="191">
        <f>(F32+F33+F34)</f>
        <v>0</v>
      </c>
      <c r="G30" s="191">
        <f>(G32+G33+G34)</f>
        <v>0</v>
      </c>
      <c r="H30" s="191">
        <f>(H32+H33+H34)</f>
        <v>0</v>
      </c>
      <c r="I30" s="191">
        <f>(I32+I33+I34)</f>
        <v>0</v>
      </c>
      <c r="J30" s="5"/>
    </row>
    <row r="31" spans="1:13" ht="14.1" customHeight="1">
      <c r="A31" s="180"/>
      <c r="B31" s="190" t="s">
        <v>128</v>
      </c>
      <c r="C31" s="177"/>
      <c r="D31" s="180"/>
      <c r="E31" s="180"/>
      <c r="F31" s="180"/>
      <c r="G31" s="180"/>
      <c r="H31" s="180"/>
      <c r="I31" s="180"/>
      <c r="J31" s="5"/>
    </row>
    <row r="32" spans="1:13" ht="14.1" customHeight="1">
      <c r="A32" s="178"/>
      <c r="B32" s="190" t="s">
        <v>127</v>
      </c>
      <c r="C32" s="177">
        <f t="shared" ref="C32:C40" si="1">(D32+E32+F32+G32+I32)</f>
        <v>70.03</v>
      </c>
      <c r="D32" s="180">
        <v>70.03</v>
      </c>
      <c r="E32" s="180"/>
      <c r="F32" s="180"/>
      <c r="G32" s="180"/>
      <c r="H32" s="180"/>
      <c r="I32" s="180"/>
      <c r="J32" s="5"/>
    </row>
    <row r="33" spans="1:11" ht="14.1" customHeight="1">
      <c r="A33" s="178"/>
      <c r="B33" s="178" t="s">
        <v>126</v>
      </c>
      <c r="C33" s="177">
        <f t="shared" si="1"/>
        <v>6.06</v>
      </c>
      <c r="D33" s="180">
        <v>6.06</v>
      </c>
      <c r="E33" s="180"/>
      <c r="F33" s="180"/>
      <c r="G33" s="180"/>
      <c r="H33" s="180"/>
      <c r="I33" s="180"/>
      <c r="J33" s="5"/>
    </row>
    <row r="34" spans="1:11" ht="14.1" customHeight="1">
      <c r="A34" s="178"/>
      <c r="B34" s="190" t="s">
        <v>125</v>
      </c>
      <c r="C34" s="177">
        <f t="shared" si="1"/>
        <v>0</v>
      </c>
      <c r="D34" s="180"/>
      <c r="E34" s="180"/>
      <c r="F34" s="180"/>
      <c r="G34" s="180"/>
      <c r="H34" s="180"/>
      <c r="I34" s="180"/>
      <c r="J34" s="5"/>
    </row>
    <row r="35" spans="1:11" ht="14.1" customHeight="1">
      <c r="A35" s="180" t="s">
        <v>124</v>
      </c>
      <c r="B35" s="192" t="s">
        <v>123</v>
      </c>
      <c r="C35" s="177">
        <f t="shared" si="1"/>
        <v>150.62</v>
      </c>
      <c r="D35" s="191">
        <f>(D37+D36+D38)</f>
        <v>150.62</v>
      </c>
      <c r="E35" s="191">
        <f>(E37+E39)</f>
        <v>0</v>
      </c>
      <c r="F35" s="191">
        <f>(F37+F39)</f>
        <v>0</v>
      </c>
      <c r="G35" s="191">
        <f>(G37+G39)</f>
        <v>0</v>
      </c>
      <c r="H35" s="191">
        <f>(H37+H39)</f>
        <v>0</v>
      </c>
      <c r="I35" s="191">
        <f>(I37+I39)</f>
        <v>0</v>
      </c>
      <c r="J35" s="5"/>
    </row>
    <row r="36" spans="1:11" ht="14.1" customHeight="1">
      <c r="A36" s="178"/>
      <c r="B36" s="190" t="s">
        <v>122</v>
      </c>
      <c r="C36" s="177">
        <f t="shared" si="1"/>
        <v>25</v>
      </c>
      <c r="D36" s="180">
        <v>25</v>
      </c>
      <c r="E36" s="180"/>
      <c r="F36" s="180"/>
      <c r="G36" s="180"/>
      <c r="H36" s="180"/>
      <c r="I36" s="180"/>
      <c r="J36" s="5"/>
    </row>
    <row r="37" spans="1:11" ht="14.1" customHeight="1">
      <c r="A37" s="178"/>
      <c r="B37" s="190" t="s">
        <v>121</v>
      </c>
      <c r="C37" s="177">
        <f t="shared" si="1"/>
        <v>60.26</v>
      </c>
      <c r="D37" s="180">
        <v>60.26</v>
      </c>
      <c r="E37" s="180"/>
      <c r="F37" s="180"/>
      <c r="G37" s="180"/>
      <c r="H37" s="180"/>
      <c r="I37" s="180"/>
      <c r="J37" s="5"/>
    </row>
    <row r="38" spans="1:11" ht="14.1" customHeight="1">
      <c r="A38" s="178"/>
      <c r="B38" s="190" t="s">
        <v>120</v>
      </c>
      <c r="C38" s="177">
        <f t="shared" si="1"/>
        <v>65.36</v>
      </c>
      <c r="D38" s="180">
        <v>65.36</v>
      </c>
      <c r="E38" s="180"/>
      <c r="F38" s="180"/>
      <c r="G38" s="180"/>
      <c r="H38" s="180"/>
      <c r="I38" s="180"/>
      <c r="J38" s="5"/>
    </row>
    <row r="39" spans="1:11" ht="14.1" customHeight="1">
      <c r="A39" s="190" t="s">
        <v>119</v>
      </c>
      <c r="B39" s="190" t="s">
        <v>118</v>
      </c>
      <c r="C39" s="177">
        <f t="shared" si="1"/>
        <v>0</v>
      </c>
      <c r="D39" s="180"/>
      <c r="E39" s="180"/>
      <c r="F39" s="180"/>
      <c r="G39" s="180"/>
      <c r="H39" s="180"/>
      <c r="I39" s="180"/>
      <c r="J39" s="5"/>
    </row>
    <row r="40" spans="1:11" ht="14.1" customHeight="1">
      <c r="A40" s="190" t="s">
        <v>117</v>
      </c>
      <c r="B40" s="190" t="s">
        <v>116</v>
      </c>
      <c r="C40" s="177">
        <f t="shared" si="1"/>
        <v>0</v>
      </c>
      <c r="D40" s="180"/>
      <c r="E40" s="180"/>
      <c r="F40" s="180"/>
      <c r="G40" s="180"/>
      <c r="H40" s="180"/>
      <c r="I40" s="180"/>
      <c r="J40" s="5"/>
    </row>
    <row r="41" spans="1:11" ht="17.25" customHeight="1">
      <c r="A41" s="179" t="s">
        <v>106</v>
      </c>
      <c r="B41" s="178"/>
      <c r="C41" s="189">
        <f>(D41+E41+F41+G41+H41+I41)</f>
        <v>11647.82</v>
      </c>
      <c r="D41" s="177">
        <f>(D23+D25+D29+D30+D35+D27+D28+D26+D39+D40)</f>
        <v>11647.82</v>
      </c>
      <c r="E41" s="177">
        <f>(E23+E25+E29+E30+E35+E27+E28)</f>
        <v>0</v>
      </c>
      <c r="F41" s="177">
        <f>(F23+F25+F29+F30+F35+F27+F28)</f>
        <v>0</v>
      </c>
      <c r="G41" s="177">
        <f>(G23+G25+G29+G30+G35+G27+G28)</f>
        <v>0</v>
      </c>
      <c r="H41" s="177">
        <f>(H23+H25+H29+H30+H35+H27+H28)</f>
        <v>0</v>
      </c>
      <c r="I41" s="177">
        <f>(I23+I25+I29+I30+I35+I27+I28)</f>
        <v>0</v>
      </c>
      <c r="J41" s="5"/>
    </row>
    <row r="42" spans="1:11" ht="9" customHeight="1">
      <c r="J42" s="5"/>
    </row>
    <row r="43" spans="1:11" ht="4.5" customHeight="1">
      <c r="J43" s="5"/>
    </row>
    <row r="44" spans="1:11">
      <c r="C44" s="659" t="s">
        <v>115</v>
      </c>
      <c r="D44" s="659"/>
      <c r="E44" s="659"/>
      <c r="F44" s="651" t="s">
        <v>56</v>
      </c>
      <c r="G44" s="651"/>
      <c r="H44" s="188"/>
      <c r="I44" s="187"/>
      <c r="J44" s="5"/>
    </row>
    <row r="45" spans="1:11" ht="12.75" customHeight="1">
      <c r="A45" s="656" t="s">
        <v>114</v>
      </c>
      <c r="B45" s="656" t="s">
        <v>113</v>
      </c>
      <c r="C45" s="657" t="s">
        <v>112</v>
      </c>
      <c r="D45" s="664" t="s">
        <v>111</v>
      </c>
      <c r="E45" s="664"/>
      <c r="F45" s="664"/>
      <c r="G45" s="664"/>
      <c r="H45" s="186"/>
      <c r="I45" s="185"/>
      <c r="J45" s="5"/>
      <c r="K45" s="181"/>
    </row>
    <row r="46" spans="1:11" ht="12.75" customHeight="1">
      <c r="A46" s="656"/>
      <c r="B46" s="656"/>
      <c r="C46" s="657"/>
      <c r="D46" s="661" t="s">
        <v>110</v>
      </c>
      <c r="E46" s="661" t="s">
        <v>109</v>
      </c>
      <c r="F46" s="661" t="s">
        <v>108</v>
      </c>
      <c r="G46" s="661" t="s">
        <v>107</v>
      </c>
      <c r="H46" s="184"/>
      <c r="I46" s="182"/>
      <c r="J46" s="5"/>
      <c r="K46" s="181"/>
    </row>
    <row r="47" spans="1:11">
      <c r="A47" s="656"/>
      <c r="B47" s="656"/>
      <c r="C47" s="657"/>
      <c r="D47" s="661"/>
      <c r="E47" s="661"/>
      <c r="F47" s="661"/>
      <c r="G47" s="663"/>
      <c r="H47" s="183"/>
      <c r="I47" s="182"/>
      <c r="J47" s="5"/>
      <c r="K47" s="181"/>
    </row>
    <row r="48" spans="1:11" ht="33.75" customHeight="1">
      <c r="A48" s="656"/>
      <c r="B48" s="656"/>
      <c r="C48" s="657"/>
      <c r="D48" s="661"/>
      <c r="E48" s="661"/>
      <c r="F48" s="661"/>
      <c r="G48" s="663"/>
      <c r="H48" s="183"/>
      <c r="I48" s="182"/>
      <c r="J48" s="5"/>
      <c r="K48" s="181"/>
    </row>
    <row r="49" spans="1:10" ht="14.1" customHeight="1">
      <c r="A49" s="178"/>
      <c r="B49" s="178"/>
      <c r="C49" s="177">
        <f>(D49+E49+F49+G49)</f>
        <v>0</v>
      </c>
      <c r="D49" s="180"/>
      <c r="E49" s="180"/>
      <c r="F49" s="180"/>
      <c r="G49" s="180"/>
      <c r="H49" s="176"/>
      <c r="I49" s="176"/>
      <c r="J49" s="5"/>
    </row>
    <row r="50" spans="1:10" ht="14.1" customHeight="1">
      <c r="A50" s="178"/>
      <c r="B50" s="178"/>
      <c r="C50" s="177">
        <f>(D50+E50+F50+G50)</f>
        <v>0</v>
      </c>
      <c r="D50" s="180"/>
      <c r="E50" s="180"/>
      <c r="F50" s="180"/>
      <c r="G50" s="180"/>
      <c r="H50" s="176"/>
      <c r="I50" s="176"/>
      <c r="J50" s="5"/>
    </row>
    <row r="51" spans="1:10" ht="17.25" customHeight="1">
      <c r="A51" s="179" t="s">
        <v>106</v>
      </c>
      <c r="B51" s="178"/>
      <c r="C51" s="177">
        <f>(D51+E51+F51+G51)</f>
        <v>0</v>
      </c>
      <c r="D51" s="177">
        <f>(D49+D50)</f>
        <v>0</v>
      </c>
      <c r="E51" s="177">
        <f>(E49+E50)</f>
        <v>0</v>
      </c>
      <c r="F51" s="177">
        <f>(F49+F50)</f>
        <v>0</v>
      </c>
      <c r="G51" s="177">
        <f>(G49+G50)</f>
        <v>0</v>
      </c>
      <c r="H51" s="176"/>
      <c r="I51" s="176"/>
      <c r="J51" s="5"/>
    </row>
    <row r="52" spans="1:10" ht="7.5" customHeight="1">
      <c r="A52" s="5"/>
      <c r="H52" s="5"/>
      <c r="I52" s="5"/>
      <c r="J52" s="5"/>
    </row>
    <row r="53" spans="1:10" ht="7.5" customHeight="1">
      <c r="A53" s="5"/>
      <c r="J53" s="5"/>
    </row>
    <row r="54" spans="1:10">
      <c r="A54" s="175" t="s">
        <v>45</v>
      </c>
      <c r="B54" s="5"/>
      <c r="C54" s="508"/>
      <c r="D54" s="508"/>
      <c r="E54" s="5"/>
      <c r="F54" s="515" t="s">
        <v>40</v>
      </c>
      <c r="G54" s="508"/>
      <c r="H54" s="508"/>
      <c r="I54" s="508"/>
      <c r="J54" s="5"/>
    </row>
    <row r="55" spans="1:10">
      <c r="A55" s="175"/>
      <c r="C55" s="650" t="s">
        <v>105</v>
      </c>
      <c r="D55" s="650"/>
      <c r="E55" s="662" t="s">
        <v>104</v>
      </c>
      <c r="F55" s="662"/>
      <c r="G55" s="662"/>
      <c r="H55" s="662"/>
      <c r="I55" s="662"/>
      <c r="J55" s="5"/>
    </row>
    <row r="56" spans="1:10" ht="10.5" customHeight="1">
      <c r="C56" s="174"/>
      <c r="D56" s="174"/>
      <c r="E56" s="174"/>
      <c r="F56" s="174"/>
      <c r="G56" s="174"/>
      <c r="H56" s="174"/>
      <c r="I56" s="174"/>
      <c r="J56" s="5"/>
    </row>
    <row r="57" spans="1:10">
      <c r="A57" s="647" t="s">
        <v>22</v>
      </c>
      <c r="B57" s="647"/>
      <c r="C57" s="508"/>
      <c r="D57" s="508"/>
      <c r="E57" s="5"/>
      <c r="F57" s="515" t="s">
        <v>41</v>
      </c>
      <c r="G57" s="508"/>
      <c r="H57" s="508"/>
      <c r="I57" s="508"/>
      <c r="J57" s="5"/>
    </row>
    <row r="58" spans="1:10">
      <c r="B58" s="5"/>
      <c r="C58" s="650" t="s">
        <v>105</v>
      </c>
      <c r="D58" s="650"/>
      <c r="E58" s="662" t="s">
        <v>104</v>
      </c>
      <c r="F58" s="662"/>
      <c r="G58" s="662"/>
      <c r="H58" s="662"/>
      <c r="I58" s="662"/>
    </row>
    <row r="59" spans="1:10">
      <c r="B59" s="5"/>
      <c r="C59" s="174"/>
      <c r="D59" s="174"/>
      <c r="E59" s="174"/>
      <c r="F59" s="174"/>
      <c r="G59" s="660"/>
      <c r="H59" s="660"/>
      <c r="I59" s="660"/>
    </row>
  </sheetData>
  <mergeCells count="40">
    <mergeCell ref="A57:B57"/>
    <mergeCell ref="C55:D55"/>
    <mergeCell ref="C58:D58"/>
    <mergeCell ref="C57:D57"/>
    <mergeCell ref="D45:G45"/>
    <mergeCell ref="G46:G48"/>
    <mergeCell ref="C18:E18"/>
    <mergeCell ref="E20:E22"/>
    <mergeCell ref="F20:F22"/>
    <mergeCell ref="G20:G22"/>
    <mergeCell ref="D19:I19"/>
    <mergeCell ref="D20:D22"/>
    <mergeCell ref="I20:I22"/>
    <mergeCell ref="G18:I18"/>
    <mergeCell ref="G59:I59"/>
    <mergeCell ref="D46:D48"/>
    <mergeCell ref="E46:E48"/>
    <mergeCell ref="F46:F48"/>
    <mergeCell ref="E58:I58"/>
    <mergeCell ref="E55:I55"/>
    <mergeCell ref="F54:I54"/>
    <mergeCell ref="F57:I57"/>
    <mergeCell ref="C54:D54"/>
    <mergeCell ref="F44:G44"/>
    <mergeCell ref="H20:H22"/>
    <mergeCell ref="A19:A22"/>
    <mergeCell ref="A45:A48"/>
    <mergeCell ref="B45:B48"/>
    <mergeCell ref="C45:C48"/>
    <mergeCell ref="C19:C22"/>
    <mergeCell ref="B19:B22"/>
    <mergeCell ref="C44:E44"/>
    <mergeCell ref="F2:I2"/>
    <mergeCell ref="F3:I3"/>
    <mergeCell ref="F15:I15"/>
    <mergeCell ref="F11:I11"/>
    <mergeCell ref="A9:D9"/>
    <mergeCell ref="F4:I4"/>
    <mergeCell ref="F5:I5"/>
    <mergeCell ref="F6:I6"/>
  </mergeCells>
  <pageMargins left="0.62992125984251968" right="0.15748031496062992" top="0.70866141732283472" bottom="0.19685039370078741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2"/>
  <sheetViews>
    <sheetView showRuler="0" topLeftCell="A18" zoomScale="130" zoomScaleNormal="130" zoomScalePageLayoutView="130" workbookViewId="0">
      <selection activeCell="G22" sqref="G22"/>
    </sheetView>
  </sheetViews>
  <sheetFormatPr defaultRowHeight="12.75"/>
  <cols>
    <col min="1" max="1" width="2" style="699" customWidth="1"/>
    <col min="2" max="2" width="2.42578125" style="699" customWidth="1"/>
    <col min="3" max="3" width="2.5703125" style="699" customWidth="1"/>
    <col min="4" max="4" width="2.42578125" style="699" customWidth="1"/>
    <col min="5" max="5" width="2.85546875" style="699" customWidth="1"/>
    <col min="6" max="6" width="2.42578125" style="699" customWidth="1"/>
    <col min="7" max="7" width="30" style="699" customWidth="1"/>
    <col min="8" max="8" width="3.140625" style="699" customWidth="1"/>
    <col min="9" max="9" width="9.85546875" style="699" customWidth="1"/>
    <col min="10" max="10" width="9.5703125" style="699" customWidth="1"/>
    <col min="11" max="11" width="9" style="699" customWidth="1"/>
    <col min="12" max="16384" width="9.140625" style="699"/>
  </cols>
  <sheetData>
    <row r="1" spans="1:14">
      <c r="I1" s="792" t="s">
        <v>500</v>
      </c>
      <c r="J1" s="790"/>
      <c r="K1" s="790"/>
      <c r="L1" s="790"/>
      <c r="M1" s="740"/>
      <c r="N1" s="740"/>
    </row>
    <row r="2" spans="1:14">
      <c r="I2" s="792" t="s">
        <v>387</v>
      </c>
      <c r="J2" s="790"/>
      <c r="K2" s="790"/>
      <c r="L2" s="790"/>
      <c r="M2" s="740"/>
      <c r="N2" s="740"/>
    </row>
    <row r="3" spans="1:14">
      <c r="I3" s="791" t="s">
        <v>386</v>
      </c>
      <c r="J3" s="790"/>
      <c r="K3" s="790"/>
      <c r="L3" s="790"/>
      <c r="M3" s="789"/>
      <c r="N3" s="789"/>
    </row>
    <row r="4" spans="1:14">
      <c r="I4" s="791" t="s">
        <v>384</v>
      </c>
      <c r="J4" s="790"/>
      <c r="K4" s="790"/>
      <c r="L4" s="790"/>
      <c r="M4" s="789"/>
      <c r="N4" s="789"/>
    </row>
    <row r="5" spans="1:14" ht="14.25" customHeight="1">
      <c r="I5" s="708" t="s">
        <v>499</v>
      </c>
      <c r="J5" s="707"/>
      <c r="K5" s="707"/>
      <c r="L5" s="707"/>
      <c r="M5" s="789"/>
      <c r="N5" s="789"/>
    </row>
    <row r="6" spans="1:14" ht="14.25" customHeight="1">
      <c r="A6" s="709"/>
      <c r="B6" s="709"/>
      <c r="C6" s="709"/>
      <c r="D6" s="709"/>
      <c r="E6" s="709"/>
      <c r="F6" s="709"/>
      <c r="G6" s="709"/>
      <c r="H6" s="709"/>
      <c r="I6" s="788"/>
      <c r="J6" s="788"/>
      <c r="K6" s="788"/>
      <c r="L6" s="788"/>
    </row>
    <row r="7" spans="1:14">
      <c r="A7" s="709"/>
      <c r="B7" s="709"/>
      <c r="C7" s="787" t="s">
        <v>382</v>
      </c>
      <c r="D7" s="786"/>
      <c r="E7" s="786"/>
      <c r="F7" s="786"/>
      <c r="G7" s="786"/>
      <c r="H7" s="786"/>
      <c r="I7" s="786"/>
      <c r="J7" s="786"/>
      <c r="K7" s="786"/>
      <c r="L7" s="786"/>
      <c r="M7" s="704"/>
    </row>
    <row r="8" spans="1:14">
      <c r="A8" s="709"/>
      <c r="B8" s="709"/>
      <c r="C8" s="785" t="s">
        <v>498</v>
      </c>
      <c r="D8" s="784"/>
      <c r="E8" s="784"/>
      <c r="F8" s="784"/>
      <c r="G8" s="784"/>
      <c r="H8" s="784"/>
      <c r="I8" s="784"/>
      <c r="J8" s="784"/>
      <c r="K8" s="784"/>
      <c r="L8" s="784"/>
      <c r="M8" s="783"/>
    </row>
    <row r="9" spans="1:14">
      <c r="A9" s="709"/>
      <c r="B9" s="709"/>
      <c r="C9" s="709"/>
      <c r="D9" s="709"/>
      <c r="E9" s="709"/>
      <c r="F9" s="709"/>
      <c r="G9" s="709"/>
      <c r="H9" s="709"/>
      <c r="I9" s="709"/>
      <c r="J9" s="709"/>
      <c r="K9" s="709"/>
      <c r="L9" s="709"/>
    </row>
    <row r="10" spans="1:14">
      <c r="A10" s="709"/>
      <c r="B10" s="709"/>
      <c r="C10" s="709"/>
      <c r="D10" s="709"/>
      <c r="E10" s="782" t="s">
        <v>497</v>
      </c>
      <c r="F10" s="781"/>
      <c r="G10" s="781"/>
      <c r="H10" s="781"/>
      <c r="I10" s="781"/>
      <c r="J10" s="781"/>
      <c r="K10" s="781"/>
      <c r="L10" s="781"/>
      <c r="M10" s="781"/>
    </row>
    <row r="11" spans="1:14">
      <c r="A11" s="709"/>
      <c r="B11" s="709"/>
      <c r="C11" s="709"/>
      <c r="D11" s="709"/>
      <c r="E11" s="709"/>
      <c r="F11" s="709"/>
      <c r="G11" s="709"/>
      <c r="H11" s="709"/>
      <c r="I11" s="709"/>
      <c r="J11" s="709"/>
      <c r="K11" s="709"/>
      <c r="L11" s="709"/>
    </row>
    <row r="12" spans="1:14">
      <c r="A12" s="709"/>
      <c r="B12" s="709"/>
      <c r="C12" s="709"/>
      <c r="D12" s="709"/>
      <c r="E12" s="709"/>
      <c r="F12" s="709"/>
      <c r="G12" s="780" t="s">
        <v>496</v>
      </c>
      <c r="H12" s="780"/>
      <c r="I12" s="772"/>
      <c r="J12" s="772"/>
      <c r="K12" s="772"/>
      <c r="L12" s="709"/>
    </row>
    <row r="13" spans="1:14">
      <c r="A13" s="709"/>
      <c r="B13" s="709"/>
      <c r="C13" s="709"/>
      <c r="D13" s="709"/>
      <c r="E13" s="709"/>
      <c r="F13" s="709"/>
      <c r="G13" s="709"/>
      <c r="H13" s="709"/>
      <c r="I13" s="709"/>
      <c r="J13" s="709"/>
      <c r="K13" s="709"/>
      <c r="L13" s="709"/>
    </row>
    <row r="14" spans="1:14">
      <c r="A14" s="709"/>
      <c r="B14" s="709"/>
      <c r="C14" s="709"/>
      <c r="D14" s="709"/>
      <c r="E14" s="709"/>
      <c r="F14" s="709"/>
      <c r="G14" s="779" t="s">
        <v>378</v>
      </c>
      <c r="H14" s="779"/>
      <c r="I14" s="705"/>
      <c r="J14" s="705"/>
      <c r="K14" s="705"/>
      <c r="L14" s="709"/>
    </row>
    <row r="15" spans="1:14">
      <c r="A15" s="709"/>
      <c r="B15" s="709"/>
      <c r="C15" s="709"/>
      <c r="D15" s="709"/>
      <c r="E15" s="709"/>
      <c r="F15" s="709"/>
      <c r="G15" s="778" t="s">
        <v>495</v>
      </c>
      <c r="H15" s="777"/>
      <c r="I15" s="776"/>
      <c r="J15" s="776"/>
      <c r="K15" s="776"/>
      <c r="L15" s="709" t="s">
        <v>501</v>
      </c>
    </row>
    <row r="16" spans="1:14">
      <c r="A16" s="709"/>
      <c r="B16" s="709"/>
      <c r="C16" s="709"/>
      <c r="D16" s="709"/>
      <c r="E16" s="709"/>
      <c r="F16" s="709"/>
      <c r="G16" s="709"/>
      <c r="H16" s="709"/>
      <c r="I16" s="709"/>
      <c r="J16" s="709"/>
      <c r="K16" s="709"/>
      <c r="L16" s="709"/>
    </row>
    <row r="17" spans="1:12">
      <c r="A17" s="709"/>
      <c r="B17" s="709"/>
      <c r="C17" s="709"/>
      <c r="D17" s="709"/>
      <c r="E17" s="709"/>
      <c r="F17" s="709"/>
      <c r="G17" s="775" t="s">
        <v>494</v>
      </c>
      <c r="H17" s="775"/>
      <c r="I17" s="775"/>
      <c r="J17" s="775"/>
      <c r="K17" s="709"/>
      <c r="L17" s="709"/>
    </row>
    <row r="18" spans="1:12">
      <c r="A18" s="709"/>
      <c r="B18" s="709"/>
      <c r="C18" s="709"/>
      <c r="D18" s="709"/>
      <c r="E18" s="709"/>
      <c r="F18" s="709"/>
      <c r="G18" s="774" t="s">
        <v>493</v>
      </c>
      <c r="H18" s="773"/>
      <c r="I18" s="772"/>
      <c r="J18" s="772"/>
      <c r="K18" s="772"/>
      <c r="L18" s="709"/>
    </row>
    <row r="19" spans="1:12">
      <c r="A19" s="709"/>
      <c r="B19" s="709"/>
      <c r="C19" s="709"/>
      <c r="D19" s="709"/>
      <c r="E19" s="709"/>
      <c r="F19" s="709"/>
      <c r="G19" s="709" t="s">
        <v>492</v>
      </c>
      <c r="H19" s="709"/>
      <c r="I19" s="709"/>
      <c r="J19" s="709"/>
      <c r="K19" s="709"/>
      <c r="L19" s="709"/>
    </row>
    <row r="20" spans="1:12">
      <c r="A20" s="709"/>
      <c r="B20" s="709"/>
      <c r="C20" s="709"/>
      <c r="D20" s="709"/>
      <c r="E20" s="709"/>
      <c r="F20" s="709"/>
      <c r="G20" s="709"/>
      <c r="H20" s="709"/>
      <c r="I20" s="709"/>
      <c r="J20" s="709"/>
      <c r="K20" s="709"/>
      <c r="L20" s="709" t="s">
        <v>372</v>
      </c>
    </row>
    <row r="21" spans="1:12">
      <c r="A21" s="709"/>
      <c r="B21" s="709"/>
      <c r="C21" s="709"/>
      <c r="D21" s="709"/>
      <c r="E21" s="709"/>
      <c r="F21" s="709"/>
      <c r="G21" s="709"/>
      <c r="H21" s="709"/>
      <c r="I21" s="771" t="s">
        <v>491</v>
      </c>
      <c r="J21" s="770"/>
      <c r="K21" s="769"/>
      <c r="L21" s="764"/>
    </row>
    <row r="22" spans="1:12">
      <c r="A22" s="709"/>
      <c r="B22" s="709"/>
      <c r="C22" s="709"/>
      <c r="D22" s="709"/>
      <c r="E22" s="709"/>
      <c r="F22" s="709"/>
      <c r="G22" s="709"/>
      <c r="H22" s="709"/>
      <c r="I22" s="771" t="s">
        <v>370</v>
      </c>
      <c r="J22" s="770"/>
      <c r="K22" s="769"/>
      <c r="L22" s="768"/>
    </row>
    <row r="23" spans="1:12">
      <c r="A23" s="709"/>
      <c r="B23" s="709"/>
      <c r="C23" s="709"/>
      <c r="D23" s="709"/>
      <c r="E23" s="709"/>
      <c r="F23" s="709"/>
      <c r="G23" s="709"/>
      <c r="H23" s="709"/>
      <c r="I23" s="767" t="s">
        <v>368</v>
      </c>
      <c r="J23" s="766"/>
      <c r="K23" s="765"/>
      <c r="L23" s="764" t="s">
        <v>367</v>
      </c>
    </row>
    <row r="24" spans="1:12">
      <c r="A24" s="709"/>
      <c r="B24" s="709"/>
      <c r="C24" s="709"/>
      <c r="D24" s="709"/>
      <c r="E24" s="709"/>
      <c r="F24" s="709"/>
      <c r="G24" s="709"/>
      <c r="H24" s="709"/>
      <c r="I24" s="709"/>
      <c r="J24" s="709"/>
      <c r="K24" s="709"/>
      <c r="L24" s="709" t="s">
        <v>490</v>
      </c>
    </row>
    <row r="25" spans="1:12" ht="9" customHeight="1">
      <c r="A25" s="738" t="s">
        <v>114</v>
      </c>
      <c r="B25" s="737"/>
      <c r="C25" s="737"/>
      <c r="D25" s="737"/>
      <c r="E25" s="737"/>
      <c r="F25" s="736"/>
      <c r="G25" s="735" t="s">
        <v>113</v>
      </c>
      <c r="H25" s="738" t="s">
        <v>489</v>
      </c>
      <c r="I25" s="727" t="s">
        <v>488</v>
      </c>
      <c r="J25" s="760"/>
      <c r="K25" s="760"/>
      <c r="L25" s="726"/>
    </row>
    <row r="26" spans="1:12" ht="9.75" customHeight="1">
      <c r="A26" s="732"/>
      <c r="B26" s="731"/>
      <c r="C26" s="731"/>
      <c r="D26" s="731"/>
      <c r="E26" s="731"/>
      <c r="F26" s="730"/>
      <c r="G26" s="729"/>
      <c r="H26" s="732"/>
      <c r="I26" s="763" t="s">
        <v>111</v>
      </c>
      <c r="J26" s="762"/>
      <c r="K26" s="762"/>
      <c r="L26" s="761"/>
    </row>
    <row r="27" spans="1:12" ht="11.25" customHeight="1">
      <c r="A27" s="732"/>
      <c r="B27" s="731"/>
      <c r="C27" s="731"/>
      <c r="D27" s="731"/>
      <c r="E27" s="731"/>
      <c r="F27" s="730"/>
      <c r="G27" s="729"/>
      <c r="H27" s="732"/>
      <c r="I27" s="759" t="s">
        <v>435</v>
      </c>
      <c r="J27" s="727" t="s">
        <v>434</v>
      </c>
      <c r="K27" s="760"/>
      <c r="L27" s="726"/>
    </row>
    <row r="28" spans="1:12" ht="14.25" customHeight="1">
      <c r="A28" s="732"/>
      <c r="B28" s="731"/>
      <c r="C28" s="731"/>
      <c r="D28" s="731"/>
      <c r="E28" s="731"/>
      <c r="F28" s="730"/>
      <c r="G28" s="729"/>
      <c r="H28" s="732"/>
      <c r="I28" s="728"/>
      <c r="J28" s="759" t="s">
        <v>487</v>
      </c>
      <c r="K28" s="727" t="s">
        <v>486</v>
      </c>
      <c r="L28" s="726"/>
    </row>
    <row r="29" spans="1:12" ht="12.75" customHeight="1">
      <c r="A29" s="725"/>
      <c r="B29" s="724"/>
      <c r="C29" s="724"/>
      <c r="D29" s="724"/>
      <c r="E29" s="724"/>
      <c r="F29" s="723"/>
      <c r="G29" s="722"/>
      <c r="H29" s="725"/>
      <c r="I29" s="721"/>
      <c r="J29" s="721"/>
      <c r="K29" s="754" t="s">
        <v>485</v>
      </c>
      <c r="L29" s="754" t="s">
        <v>484</v>
      </c>
    </row>
    <row r="30" spans="1:12" ht="9.75" customHeight="1">
      <c r="A30" s="758">
        <v>1</v>
      </c>
      <c r="B30" s="757"/>
      <c r="C30" s="757"/>
      <c r="D30" s="757"/>
      <c r="E30" s="757"/>
      <c r="F30" s="756"/>
      <c r="G30" s="755">
        <v>2</v>
      </c>
      <c r="H30" s="755">
        <v>3</v>
      </c>
      <c r="I30" s="754">
        <v>4</v>
      </c>
      <c r="J30" s="754">
        <v>5</v>
      </c>
      <c r="K30" s="754">
        <v>6</v>
      </c>
      <c r="L30" s="753">
        <v>7</v>
      </c>
    </row>
    <row r="31" spans="1:12">
      <c r="A31" s="718">
        <v>2</v>
      </c>
      <c r="B31" s="752"/>
      <c r="C31" s="752"/>
      <c r="D31" s="752"/>
      <c r="E31" s="752"/>
      <c r="F31" s="752"/>
      <c r="G31" s="751" t="s">
        <v>346</v>
      </c>
      <c r="H31" s="750">
        <v>1</v>
      </c>
      <c r="I31" s="748">
        <f>I32+I39+I56+I73+I78+I90+I102+I113+I120</f>
        <v>83.95</v>
      </c>
      <c r="J31" s="748">
        <f>J32+J39+J56+J73+J78+J90+J102+J113+J120</f>
        <v>11647.82</v>
      </c>
      <c r="K31" s="749">
        <f>K32+K39</f>
        <v>0</v>
      </c>
      <c r="L31" s="748">
        <f>L32+L39+L56+L73+L78+L90+L102+L113+L120</f>
        <v>0</v>
      </c>
    </row>
    <row r="32" spans="1:12" ht="14.25" customHeight="1">
      <c r="A32" s="716">
        <v>2</v>
      </c>
      <c r="B32" s="716">
        <v>1</v>
      </c>
      <c r="C32" s="741"/>
      <c r="D32" s="741"/>
      <c r="E32" s="741"/>
      <c r="F32" s="741"/>
      <c r="G32" s="715" t="s">
        <v>483</v>
      </c>
      <c r="H32" s="711">
        <v>2</v>
      </c>
      <c r="I32" s="710">
        <f>I34+I36+I38</f>
        <v>0</v>
      </c>
      <c r="J32" s="710">
        <f>J34+J36+J38</f>
        <v>11387.96</v>
      </c>
      <c r="K32" s="710">
        <f>K34+K36</f>
        <v>0</v>
      </c>
      <c r="L32" s="710">
        <f>L37</f>
        <v>0</v>
      </c>
    </row>
    <row r="33" spans="1:12">
      <c r="A33" s="741">
        <v>2</v>
      </c>
      <c r="B33" s="741">
        <v>1</v>
      </c>
      <c r="C33" s="741">
        <v>1</v>
      </c>
      <c r="D33" s="741"/>
      <c r="E33" s="741"/>
      <c r="F33" s="741"/>
      <c r="G33" s="744" t="s">
        <v>141</v>
      </c>
      <c r="H33" s="743">
        <v>3</v>
      </c>
      <c r="I33" s="745">
        <f>I34+I36</f>
        <v>0</v>
      </c>
      <c r="J33" s="745">
        <f>J34+J36</f>
        <v>11220.9</v>
      </c>
      <c r="K33" s="745">
        <f>K34+K36</f>
        <v>0</v>
      </c>
      <c r="L33" s="741" t="s">
        <v>437</v>
      </c>
    </row>
    <row r="34" spans="1:12">
      <c r="A34" s="741">
        <v>2</v>
      </c>
      <c r="B34" s="741">
        <v>1</v>
      </c>
      <c r="C34" s="741">
        <v>1</v>
      </c>
      <c r="D34" s="741">
        <v>1</v>
      </c>
      <c r="E34" s="741">
        <v>1</v>
      </c>
      <c r="F34" s="741">
        <v>1</v>
      </c>
      <c r="G34" s="744" t="s">
        <v>482</v>
      </c>
      <c r="H34" s="743">
        <v>4</v>
      </c>
      <c r="I34" s="742">
        <v>0</v>
      </c>
      <c r="J34" s="742">
        <v>11220.9</v>
      </c>
      <c r="K34" s="742">
        <v>0</v>
      </c>
      <c r="L34" s="742">
        <v>0</v>
      </c>
    </row>
    <row r="35" spans="1:12" ht="14.25" customHeight="1">
      <c r="A35" s="741"/>
      <c r="B35" s="741"/>
      <c r="C35" s="741"/>
      <c r="D35" s="741"/>
      <c r="E35" s="741"/>
      <c r="F35" s="741"/>
      <c r="G35" s="744" t="s">
        <v>481</v>
      </c>
      <c r="H35" s="743">
        <v>5</v>
      </c>
      <c r="I35" s="742">
        <v>0</v>
      </c>
      <c r="J35" s="742">
        <v>2144.59</v>
      </c>
      <c r="K35" s="742">
        <v>0</v>
      </c>
      <c r="L35" s="742">
        <v>0</v>
      </c>
    </row>
    <row r="36" spans="1:12" hidden="1" collapsed="1">
      <c r="A36" s="741">
        <v>2</v>
      </c>
      <c r="B36" s="741">
        <v>1</v>
      </c>
      <c r="C36" s="741">
        <v>1</v>
      </c>
      <c r="D36" s="741">
        <v>1</v>
      </c>
      <c r="E36" s="741">
        <v>2</v>
      </c>
      <c r="F36" s="741">
        <v>1</v>
      </c>
      <c r="G36" s="744" t="s">
        <v>343</v>
      </c>
      <c r="H36" s="743">
        <v>6</v>
      </c>
      <c r="I36" s="742">
        <v>0</v>
      </c>
      <c r="J36" s="742">
        <v>0</v>
      </c>
      <c r="K36" s="742">
        <v>0</v>
      </c>
      <c r="L36" s="742">
        <v>0</v>
      </c>
    </row>
    <row r="37" spans="1:12">
      <c r="A37" s="741">
        <v>2</v>
      </c>
      <c r="B37" s="741">
        <v>1</v>
      </c>
      <c r="C37" s="741">
        <v>2</v>
      </c>
      <c r="D37" s="741"/>
      <c r="E37" s="741"/>
      <c r="F37" s="741"/>
      <c r="G37" s="744" t="s">
        <v>480</v>
      </c>
      <c r="H37" s="743">
        <v>7</v>
      </c>
      <c r="I37" s="745">
        <f>I38</f>
        <v>0</v>
      </c>
      <c r="J37" s="745">
        <f>J38</f>
        <v>167.06</v>
      </c>
      <c r="K37" s="741" t="s">
        <v>437</v>
      </c>
      <c r="L37" s="745">
        <f>L38</f>
        <v>0</v>
      </c>
    </row>
    <row r="38" spans="1:12">
      <c r="A38" s="741">
        <v>2</v>
      </c>
      <c r="B38" s="741">
        <v>1</v>
      </c>
      <c r="C38" s="741">
        <v>2</v>
      </c>
      <c r="D38" s="741">
        <v>1</v>
      </c>
      <c r="E38" s="741">
        <v>1</v>
      </c>
      <c r="F38" s="741">
        <v>1</v>
      </c>
      <c r="G38" s="744" t="s">
        <v>480</v>
      </c>
      <c r="H38" s="743">
        <v>8</v>
      </c>
      <c r="I38" s="742">
        <v>0</v>
      </c>
      <c r="J38" s="742">
        <v>167.06</v>
      </c>
      <c r="K38" s="741" t="s">
        <v>437</v>
      </c>
      <c r="L38" s="746">
        <v>0</v>
      </c>
    </row>
    <row r="39" spans="1:12" ht="15" customHeight="1">
      <c r="A39" s="716">
        <v>2</v>
      </c>
      <c r="B39" s="716">
        <v>2</v>
      </c>
      <c r="C39" s="741"/>
      <c r="D39" s="741"/>
      <c r="E39" s="741"/>
      <c r="F39" s="741"/>
      <c r="G39" s="715" t="s">
        <v>479</v>
      </c>
      <c r="H39" s="711">
        <v>9</v>
      </c>
      <c r="I39" s="710">
        <f>I40</f>
        <v>83.95</v>
      </c>
      <c r="J39" s="710">
        <f>J40</f>
        <v>259.86</v>
      </c>
      <c r="K39" s="710">
        <f>K40</f>
        <v>0</v>
      </c>
      <c r="L39" s="710">
        <f>L40</f>
        <v>0</v>
      </c>
    </row>
    <row r="40" spans="1:12" ht="14.25" customHeight="1">
      <c r="A40" s="741">
        <v>2</v>
      </c>
      <c r="B40" s="741">
        <v>2</v>
      </c>
      <c r="C40" s="741">
        <v>1</v>
      </c>
      <c r="D40" s="741"/>
      <c r="E40" s="741"/>
      <c r="F40" s="741"/>
      <c r="G40" s="744" t="s">
        <v>479</v>
      </c>
      <c r="H40" s="743">
        <v>10</v>
      </c>
      <c r="I40" s="745">
        <f>I41+I42+I43+I44+I45+I46+I47+I48+I49+I50+I51+I52+I53+I54+I55</f>
        <v>83.95</v>
      </c>
      <c r="J40" s="745">
        <f>J41+J42+J43+J44+J45+J46+J47+J48+J49+J50+J51+J52+J53+J54+J55</f>
        <v>259.86</v>
      </c>
      <c r="K40" s="745">
        <f>K46</f>
        <v>0</v>
      </c>
      <c r="L40" s="745">
        <f>L41+L42+L43+L44+L45+L47+L48+L49+L50+L51+L52+L53+L54+L55</f>
        <v>0</v>
      </c>
    </row>
    <row r="41" spans="1:12" hidden="1" collapsed="1">
      <c r="A41" s="741">
        <v>2</v>
      </c>
      <c r="B41" s="741">
        <v>2</v>
      </c>
      <c r="C41" s="741">
        <v>1</v>
      </c>
      <c r="D41" s="741">
        <v>1</v>
      </c>
      <c r="E41" s="741">
        <v>1</v>
      </c>
      <c r="F41" s="741">
        <v>1</v>
      </c>
      <c r="G41" s="744" t="s">
        <v>340</v>
      </c>
      <c r="H41" s="743">
        <v>11</v>
      </c>
      <c r="I41" s="742">
        <v>0</v>
      </c>
      <c r="J41" s="742">
        <v>0</v>
      </c>
      <c r="K41" s="741" t="s">
        <v>437</v>
      </c>
      <c r="L41" s="742">
        <v>0</v>
      </c>
    </row>
    <row r="42" spans="1:12" ht="22.5" hidden="1" customHeight="1" collapsed="1">
      <c r="A42" s="741">
        <v>2</v>
      </c>
      <c r="B42" s="741">
        <v>2</v>
      </c>
      <c r="C42" s="741">
        <v>1</v>
      </c>
      <c r="D42" s="741">
        <v>1</v>
      </c>
      <c r="E42" s="741">
        <v>1</v>
      </c>
      <c r="F42" s="741">
        <v>2</v>
      </c>
      <c r="G42" s="744" t="s">
        <v>339</v>
      </c>
      <c r="H42" s="743">
        <v>12</v>
      </c>
      <c r="I42" s="742">
        <v>0</v>
      </c>
      <c r="J42" s="742">
        <v>0</v>
      </c>
      <c r="K42" s="741" t="s">
        <v>437</v>
      </c>
      <c r="L42" s="742">
        <v>0</v>
      </c>
    </row>
    <row r="43" spans="1:12" ht="21.75" customHeight="1">
      <c r="A43" s="741">
        <v>2</v>
      </c>
      <c r="B43" s="741">
        <v>2</v>
      </c>
      <c r="C43" s="741">
        <v>1</v>
      </c>
      <c r="D43" s="741">
        <v>1</v>
      </c>
      <c r="E43" s="741">
        <v>1</v>
      </c>
      <c r="F43" s="741">
        <v>5</v>
      </c>
      <c r="G43" s="744" t="s">
        <v>338</v>
      </c>
      <c r="H43" s="743">
        <v>13</v>
      </c>
      <c r="I43" s="742">
        <v>7.28</v>
      </c>
      <c r="J43" s="742">
        <v>33.15</v>
      </c>
      <c r="K43" s="741" t="s">
        <v>437</v>
      </c>
      <c r="L43" s="742">
        <v>0</v>
      </c>
    </row>
    <row r="44" spans="1:12" ht="23.25" hidden="1" customHeight="1" collapsed="1">
      <c r="A44" s="741">
        <v>2</v>
      </c>
      <c r="B44" s="741">
        <v>2</v>
      </c>
      <c r="C44" s="741">
        <v>1</v>
      </c>
      <c r="D44" s="741">
        <v>1</v>
      </c>
      <c r="E44" s="741">
        <v>1</v>
      </c>
      <c r="F44" s="741">
        <v>6</v>
      </c>
      <c r="G44" s="744" t="s">
        <v>478</v>
      </c>
      <c r="H44" s="743">
        <v>14</v>
      </c>
      <c r="I44" s="742">
        <v>0</v>
      </c>
      <c r="J44" s="742">
        <v>0</v>
      </c>
      <c r="K44" s="741" t="s">
        <v>437</v>
      </c>
      <c r="L44" s="742">
        <v>0</v>
      </c>
    </row>
    <row r="45" spans="1:12" ht="23.25" hidden="1" customHeight="1" collapsed="1">
      <c r="A45" s="741">
        <v>2</v>
      </c>
      <c r="B45" s="741">
        <v>2</v>
      </c>
      <c r="C45" s="741">
        <v>1</v>
      </c>
      <c r="D45" s="741">
        <v>1</v>
      </c>
      <c r="E45" s="741">
        <v>1</v>
      </c>
      <c r="F45" s="741">
        <v>7</v>
      </c>
      <c r="G45" s="744" t="s">
        <v>336</v>
      </c>
      <c r="H45" s="743">
        <v>15</v>
      </c>
      <c r="I45" s="742">
        <v>0</v>
      </c>
      <c r="J45" s="742">
        <v>0</v>
      </c>
      <c r="K45" s="741" t="s">
        <v>437</v>
      </c>
      <c r="L45" s="742">
        <v>0</v>
      </c>
    </row>
    <row r="46" spans="1:12" ht="12.75" hidden="1" customHeight="1" collapsed="1">
      <c r="A46" s="741">
        <v>2</v>
      </c>
      <c r="B46" s="741">
        <v>2</v>
      </c>
      <c r="C46" s="741">
        <v>1</v>
      </c>
      <c r="D46" s="741">
        <v>1</v>
      </c>
      <c r="E46" s="741">
        <v>1</v>
      </c>
      <c r="F46" s="741">
        <v>11</v>
      </c>
      <c r="G46" s="744" t="s">
        <v>335</v>
      </c>
      <c r="H46" s="743">
        <v>16</v>
      </c>
      <c r="I46" s="742">
        <v>0</v>
      </c>
      <c r="J46" s="742">
        <v>0</v>
      </c>
      <c r="K46" s="742">
        <v>0</v>
      </c>
      <c r="L46" s="742">
        <v>0</v>
      </c>
    </row>
    <row r="47" spans="1:12" ht="15.75" hidden="1" customHeight="1" collapsed="1">
      <c r="A47" s="741">
        <v>2</v>
      </c>
      <c r="B47" s="741">
        <v>2</v>
      </c>
      <c r="C47" s="741">
        <v>1</v>
      </c>
      <c r="D47" s="741">
        <v>1</v>
      </c>
      <c r="E47" s="741">
        <v>1</v>
      </c>
      <c r="F47" s="741">
        <v>12</v>
      </c>
      <c r="G47" s="744" t="s">
        <v>334</v>
      </c>
      <c r="H47" s="743">
        <v>17</v>
      </c>
      <c r="I47" s="742">
        <v>0</v>
      </c>
      <c r="J47" s="742">
        <v>0</v>
      </c>
      <c r="K47" s="741" t="s">
        <v>437</v>
      </c>
      <c r="L47" s="742">
        <v>0</v>
      </c>
    </row>
    <row r="48" spans="1:12" ht="22.5" hidden="1" customHeight="1" collapsed="1">
      <c r="A48" s="741">
        <v>2</v>
      </c>
      <c r="B48" s="741">
        <v>2</v>
      </c>
      <c r="C48" s="741">
        <v>1</v>
      </c>
      <c r="D48" s="741">
        <v>1</v>
      </c>
      <c r="E48" s="741">
        <v>1</v>
      </c>
      <c r="F48" s="741">
        <v>14</v>
      </c>
      <c r="G48" s="744" t="s">
        <v>477</v>
      </c>
      <c r="H48" s="743">
        <v>18</v>
      </c>
      <c r="I48" s="742">
        <v>0</v>
      </c>
      <c r="J48" s="742">
        <v>0</v>
      </c>
      <c r="K48" s="741" t="s">
        <v>437</v>
      </c>
      <c r="L48" s="742">
        <v>0</v>
      </c>
    </row>
    <row r="49" spans="1:12" ht="24" hidden="1" customHeight="1" collapsed="1">
      <c r="A49" s="741">
        <v>2</v>
      </c>
      <c r="B49" s="741">
        <v>2</v>
      </c>
      <c r="C49" s="741">
        <v>1</v>
      </c>
      <c r="D49" s="741">
        <v>1</v>
      </c>
      <c r="E49" s="741">
        <v>1</v>
      </c>
      <c r="F49" s="741">
        <v>15</v>
      </c>
      <c r="G49" s="744" t="s">
        <v>332</v>
      </c>
      <c r="H49" s="743">
        <v>19</v>
      </c>
      <c r="I49" s="742">
        <v>0</v>
      </c>
      <c r="J49" s="742">
        <v>0</v>
      </c>
      <c r="K49" s="741" t="s">
        <v>437</v>
      </c>
      <c r="L49" s="742">
        <v>0</v>
      </c>
    </row>
    <row r="50" spans="1:12" hidden="1" collapsed="1">
      <c r="A50" s="741">
        <v>2</v>
      </c>
      <c r="B50" s="741">
        <v>2</v>
      </c>
      <c r="C50" s="741">
        <v>1</v>
      </c>
      <c r="D50" s="741">
        <v>1</v>
      </c>
      <c r="E50" s="741">
        <v>1</v>
      </c>
      <c r="F50" s="741">
        <v>16</v>
      </c>
      <c r="G50" s="744" t="s">
        <v>331</v>
      </c>
      <c r="H50" s="743">
        <v>20</v>
      </c>
      <c r="I50" s="742">
        <v>0</v>
      </c>
      <c r="J50" s="742">
        <v>0</v>
      </c>
      <c r="K50" s="741" t="s">
        <v>437</v>
      </c>
      <c r="L50" s="742">
        <v>0</v>
      </c>
    </row>
    <row r="51" spans="1:12" ht="22.5" hidden="1" customHeight="1" collapsed="1">
      <c r="A51" s="741">
        <v>2</v>
      </c>
      <c r="B51" s="741">
        <v>2</v>
      </c>
      <c r="C51" s="741">
        <v>1</v>
      </c>
      <c r="D51" s="741">
        <v>1</v>
      </c>
      <c r="E51" s="741">
        <v>1</v>
      </c>
      <c r="F51" s="741">
        <v>17</v>
      </c>
      <c r="G51" s="744" t="s">
        <v>330</v>
      </c>
      <c r="H51" s="743">
        <v>21</v>
      </c>
      <c r="I51" s="742">
        <v>0</v>
      </c>
      <c r="J51" s="742">
        <v>0</v>
      </c>
      <c r="K51" s="741" t="s">
        <v>437</v>
      </c>
      <c r="L51" s="742">
        <v>0</v>
      </c>
    </row>
    <row r="52" spans="1:12" ht="17.25" customHeight="1">
      <c r="A52" s="741">
        <v>2</v>
      </c>
      <c r="B52" s="741">
        <v>2</v>
      </c>
      <c r="C52" s="741">
        <v>1</v>
      </c>
      <c r="D52" s="741">
        <v>1</v>
      </c>
      <c r="E52" s="741">
        <v>1</v>
      </c>
      <c r="F52" s="741">
        <v>20</v>
      </c>
      <c r="G52" s="744" t="s">
        <v>329</v>
      </c>
      <c r="H52" s="743">
        <v>22</v>
      </c>
      <c r="I52" s="742">
        <v>76.67</v>
      </c>
      <c r="J52" s="742">
        <v>76.09</v>
      </c>
      <c r="K52" s="741" t="s">
        <v>437</v>
      </c>
      <c r="L52" s="742">
        <v>0</v>
      </c>
    </row>
    <row r="53" spans="1:12" ht="24" hidden="1" customHeight="1" collapsed="1">
      <c r="A53" s="741">
        <v>2</v>
      </c>
      <c r="B53" s="741">
        <v>2</v>
      </c>
      <c r="C53" s="741">
        <v>1</v>
      </c>
      <c r="D53" s="741">
        <v>1</v>
      </c>
      <c r="E53" s="741">
        <v>1</v>
      </c>
      <c r="F53" s="741">
        <v>21</v>
      </c>
      <c r="G53" s="744" t="s">
        <v>328</v>
      </c>
      <c r="H53" s="743">
        <v>23</v>
      </c>
      <c r="I53" s="742">
        <v>0</v>
      </c>
      <c r="J53" s="742">
        <v>0</v>
      </c>
      <c r="K53" s="741" t="s">
        <v>437</v>
      </c>
      <c r="L53" s="742">
        <v>0</v>
      </c>
    </row>
    <row r="54" spans="1:12" hidden="1" collapsed="1">
      <c r="A54" s="741">
        <v>2</v>
      </c>
      <c r="B54" s="741">
        <v>2</v>
      </c>
      <c r="C54" s="741">
        <v>1</v>
      </c>
      <c r="D54" s="741">
        <v>1</v>
      </c>
      <c r="E54" s="741">
        <v>1</v>
      </c>
      <c r="F54" s="741">
        <v>22</v>
      </c>
      <c r="G54" s="744" t="s">
        <v>327</v>
      </c>
      <c r="H54" s="743">
        <v>24</v>
      </c>
      <c r="I54" s="742">
        <v>0</v>
      </c>
      <c r="J54" s="742">
        <v>0</v>
      </c>
      <c r="K54" s="741" t="s">
        <v>437</v>
      </c>
      <c r="L54" s="742">
        <v>0</v>
      </c>
    </row>
    <row r="55" spans="1:12" ht="18" customHeight="1">
      <c r="A55" s="741">
        <v>2</v>
      </c>
      <c r="B55" s="741">
        <v>2</v>
      </c>
      <c r="C55" s="741">
        <v>1</v>
      </c>
      <c r="D55" s="741">
        <v>1</v>
      </c>
      <c r="E55" s="741">
        <v>1</v>
      </c>
      <c r="F55" s="741">
        <v>30</v>
      </c>
      <c r="G55" s="744" t="s">
        <v>326</v>
      </c>
      <c r="H55" s="743">
        <v>25</v>
      </c>
      <c r="I55" s="742">
        <v>0</v>
      </c>
      <c r="J55" s="742">
        <v>150.62</v>
      </c>
      <c r="K55" s="741" t="s">
        <v>437</v>
      </c>
      <c r="L55" s="742">
        <v>0</v>
      </c>
    </row>
    <row r="56" spans="1:12" hidden="1" collapsed="1">
      <c r="A56" s="716">
        <v>2</v>
      </c>
      <c r="B56" s="716">
        <v>3</v>
      </c>
      <c r="C56" s="716"/>
      <c r="D56" s="716"/>
      <c r="E56" s="716"/>
      <c r="F56" s="716"/>
      <c r="G56" s="715" t="s">
        <v>325</v>
      </c>
      <c r="H56" s="711">
        <v>26</v>
      </c>
      <c r="I56" s="710">
        <f>I57+I70</f>
        <v>0</v>
      </c>
      <c r="J56" s="710">
        <f>J57+J70</f>
        <v>0</v>
      </c>
      <c r="K56" s="741" t="s">
        <v>437</v>
      </c>
      <c r="L56" s="710">
        <f>L57+L70</f>
        <v>0</v>
      </c>
    </row>
    <row r="57" spans="1:12" hidden="1" collapsed="1">
      <c r="A57" s="741">
        <v>2</v>
      </c>
      <c r="B57" s="741">
        <v>3</v>
      </c>
      <c r="C57" s="741">
        <v>1</v>
      </c>
      <c r="D57" s="741"/>
      <c r="E57" s="741"/>
      <c r="F57" s="741"/>
      <c r="G57" s="744" t="s">
        <v>325</v>
      </c>
      <c r="H57" s="743">
        <v>27</v>
      </c>
      <c r="I57" s="745">
        <f>I58+I62+I66</f>
        <v>0</v>
      </c>
      <c r="J57" s="745">
        <f>J58+J62+J66</f>
        <v>0</v>
      </c>
      <c r="K57" s="741" t="s">
        <v>437</v>
      </c>
      <c r="L57" s="745">
        <f>L58+L62+L66</f>
        <v>0</v>
      </c>
    </row>
    <row r="58" spans="1:12" hidden="1" collapsed="1">
      <c r="A58" s="741">
        <v>2</v>
      </c>
      <c r="B58" s="741">
        <v>3</v>
      </c>
      <c r="C58" s="741">
        <v>1</v>
      </c>
      <c r="D58" s="741">
        <v>1</v>
      </c>
      <c r="E58" s="741"/>
      <c r="F58" s="741"/>
      <c r="G58" s="744" t="s">
        <v>323</v>
      </c>
      <c r="H58" s="743">
        <v>28</v>
      </c>
      <c r="I58" s="745">
        <f>I59+I60+I61</f>
        <v>0</v>
      </c>
      <c r="J58" s="745">
        <f>J59+J60+J61</f>
        <v>0</v>
      </c>
      <c r="K58" s="741" t="s">
        <v>437</v>
      </c>
      <c r="L58" s="745">
        <f>L59+L60+L61</f>
        <v>0</v>
      </c>
    </row>
    <row r="59" spans="1:12" ht="16.5" hidden="1" customHeight="1" collapsed="1">
      <c r="A59" s="741">
        <v>2</v>
      </c>
      <c r="B59" s="741">
        <v>3</v>
      </c>
      <c r="C59" s="741">
        <v>1</v>
      </c>
      <c r="D59" s="741">
        <v>1</v>
      </c>
      <c r="E59" s="741">
        <v>1</v>
      </c>
      <c r="F59" s="741">
        <v>1</v>
      </c>
      <c r="G59" s="744" t="s">
        <v>321</v>
      </c>
      <c r="H59" s="743">
        <v>29</v>
      </c>
      <c r="I59" s="742">
        <v>0</v>
      </c>
      <c r="J59" s="742">
        <v>0</v>
      </c>
      <c r="K59" s="741" t="s">
        <v>437</v>
      </c>
      <c r="L59" s="742">
        <v>0</v>
      </c>
    </row>
    <row r="60" spans="1:12" ht="15" hidden="1" customHeight="1" collapsed="1">
      <c r="A60" s="741">
        <v>2</v>
      </c>
      <c r="B60" s="741">
        <v>3</v>
      </c>
      <c r="C60" s="741">
        <v>1</v>
      </c>
      <c r="D60" s="741">
        <v>1</v>
      </c>
      <c r="E60" s="741">
        <v>1</v>
      </c>
      <c r="F60" s="741">
        <v>2</v>
      </c>
      <c r="G60" s="744" t="s">
        <v>320</v>
      </c>
      <c r="H60" s="743">
        <v>30</v>
      </c>
      <c r="I60" s="742">
        <v>0</v>
      </c>
      <c r="J60" s="742">
        <v>0</v>
      </c>
      <c r="K60" s="741" t="s">
        <v>437</v>
      </c>
      <c r="L60" s="742">
        <v>0</v>
      </c>
    </row>
    <row r="61" spans="1:12" ht="16.5" hidden="1" customHeight="1" collapsed="1">
      <c r="A61" s="741">
        <v>2</v>
      </c>
      <c r="B61" s="741">
        <v>3</v>
      </c>
      <c r="C61" s="741">
        <v>1</v>
      </c>
      <c r="D61" s="741">
        <v>1</v>
      </c>
      <c r="E61" s="741">
        <v>1</v>
      </c>
      <c r="F61" s="741">
        <v>3</v>
      </c>
      <c r="G61" s="744" t="s">
        <v>475</v>
      </c>
      <c r="H61" s="743">
        <v>31</v>
      </c>
      <c r="I61" s="742">
        <v>0</v>
      </c>
      <c r="J61" s="742">
        <v>0</v>
      </c>
      <c r="K61" s="741" t="s">
        <v>437</v>
      </c>
      <c r="L61" s="742">
        <v>0</v>
      </c>
    </row>
    <row r="62" spans="1:12" ht="21.75" hidden="1" customHeight="1" collapsed="1">
      <c r="A62" s="741">
        <v>2</v>
      </c>
      <c r="B62" s="741">
        <v>3</v>
      </c>
      <c r="C62" s="741">
        <v>1</v>
      </c>
      <c r="D62" s="741">
        <v>2</v>
      </c>
      <c r="E62" s="741"/>
      <c r="F62" s="741"/>
      <c r="G62" s="744" t="s">
        <v>476</v>
      </c>
      <c r="H62" s="743">
        <v>32</v>
      </c>
      <c r="I62" s="745">
        <f>I63+I64+I65</f>
        <v>0</v>
      </c>
      <c r="J62" s="745">
        <f>J63+J64+J65</f>
        <v>0</v>
      </c>
      <c r="K62" s="741" t="s">
        <v>437</v>
      </c>
      <c r="L62" s="745">
        <f>L63+L64+L65</f>
        <v>0</v>
      </c>
    </row>
    <row r="63" spans="1:12" ht="18" hidden="1" customHeight="1" collapsed="1">
      <c r="A63" s="741">
        <v>2</v>
      </c>
      <c r="B63" s="741">
        <v>3</v>
      </c>
      <c r="C63" s="741">
        <v>1</v>
      </c>
      <c r="D63" s="741">
        <v>2</v>
      </c>
      <c r="E63" s="741">
        <v>1</v>
      </c>
      <c r="F63" s="741">
        <v>1</v>
      </c>
      <c r="G63" s="744" t="s">
        <v>321</v>
      </c>
      <c r="H63" s="743">
        <v>33</v>
      </c>
      <c r="I63" s="742">
        <v>0</v>
      </c>
      <c r="J63" s="742">
        <v>0</v>
      </c>
      <c r="K63" s="741" t="s">
        <v>437</v>
      </c>
      <c r="L63" s="742">
        <v>0</v>
      </c>
    </row>
    <row r="64" spans="1:12" ht="15.75" hidden="1" customHeight="1" collapsed="1">
      <c r="A64" s="741">
        <v>2</v>
      </c>
      <c r="B64" s="741">
        <v>3</v>
      </c>
      <c r="C64" s="741">
        <v>1</v>
      </c>
      <c r="D64" s="741">
        <v>2</v>
      </c>
      <c r="E64" s="741">
        <v>1</v>
      </c>
      <c r="F64" s="741">
        <v>2</v>
      </c>
      <c r="G64" s="744" t="s">
        <v>320</v>
      </c>
      <c r="H64" s="743">
        <v>34</v>
      </c>
      <c r="I64" s="742">
        <v>0</v>
      </c>
      <c r="J64" s="742">
        <v>0</v>
      </c>
      <c r="K64" s="741" t="s">
        <v>437</v>
      </c>
      <c r="L64" s="742">
        <v>0</v>
      </c>
    </row>
    <row r="65" spans="1:12" ht="15.75" hidden="1" customHeight="1" collapsed="1">
      <c r="A65" s="741">
        <v>2</v>
      </c>
      <c r="B65" s="741">
        <v>3</v>
      </c>
      <c r="C65" s="741">
        <v>1</v>
      </c>
      <c r="D65" s="741">
        <v>2</v>
      </c>
      <c r="E65" s="741">
        <v>1</v>
      </c>
      <c r="F65" s="741">
        <v>3</v>
      </c>
      <c r="G65" s="744" t="s">
        <v>475</v>
      </c>
      <c r="H65" s="743">
        <v>35</v>
      </c>
      <c r="I65" s="742">
        <v>0</v>
      </c>
      <c r="J65" s="742">
        <v>0</v>
      </c>
      <c r="K65" s="741" t="s">
        <v>437</v>
      </c>
      <c r="L65" s="742">
        <v>0</v>
      </c>
    </row>
    <row r="66" spans="1:12" ht="20.25" hidden="1" customHeight="1" collapsed="1">
      <c r="A66" s="741">
        <v>2</v>
      </c>
      <c r="B66" s="741">
        <v>3</v>
      </c>
      <c r="C66" s="741">
        <v>1</v>
      </c>
      <c r="D66" s="741">
        <v>3</v>
      </c>
      <c r="E66" s="741"/>
      <c r="F66" s="741"/>
      <c r="G66" s="744" t="s">
        <v>317</v>
      </c>
      <c r="H66" s="743">
        <v>36</v>
      </c>
      <c r="I66" s="745">
        <f>I67+I68+I69</f>
        <v>0</v>
      </c>
      <c r="J66" s="745">
        <f>J67+J68+J69</f>
        <v>0</v>
      </c>
      <c r="K66" s="741" t="s">
        <v>437</v>
      </c>
      <c r="L66" s="745">
        <f>L67+L68+L69</f>
        <v>0</v>
      </c>
    </row>
    <row r="67" spans="1:12" hidden="1" collapsed="1">
      <c r="A67" s="741">
        <v>2</v>
      </c>
      <c r="B67" s="741">
        <v>3</v>
      </c>
      <c r="C67" s="741">
        <v>1</v>
      </c>
      <c r="D67" s="741">
        <v>3</v>
      </c>
      <c r="E67" s="741">
        <v>1</v>
      </c>
      <c r="F67" s="741">
        <v>1</v>
      </c>
      <c r="G67" s="744" t="s">
        <v>316</v>
      </c>
      <c r="H67" s="743">
        <v>37</v>
      </c>
      <c r="I67" s="742">
        <v>0</v>
      </c>
      <c r="J67" s="742">
        <v>0</v>
      </c>
      <c r="K67" s="741" t="s">
        <v>437</v>
      </c>
      <c r="L67" s="742">
        <v>0</v>
      </c>
    </row>
    <row r="68" spans="1:12" ht="13.5" hidden="1" customHeight="1" collapsed="1">
      <c r="A68" s="741">
        <v>2</v>
      </c>
      <c r="B68" s="741">
        <v>3</v>
      </c>
      <c r="C68" s="741">
        <v>1</v>
      </c>
      <c r="D68" s="741">
        <v>3</v>
      </c>
      <c r="E68" s="741">
        <v>1</v>
      </c>
      <c r="F68" s="741">
        <v>2</v>
      </c>
      <c r="G68" s="744" t="s">
        <v>315</v>
      </c>
      <c r="H68" s="743">
        <v>38</v>
      </c>
      <c r="I68" s="742">
        <v>0</v>
      </c>
      <c r="J68" s="742">
        <v>0</v>
      </c>
      <c r="K68" s="741" t="s">
        <v>437</v>
      </c>
      <c r="L68" s="742">
        <v>0</v>
      </c>
    </row>
    <row r="69" spans="1:12" ht="15" hidden="1" customHeight="1" collapsed="1">
      <c r="A69" s="741">
        <v>2</v>
      </c>
      <c r="B69" s="741">
        <v>3</v>
      </c>
      <c r="C69" s="741">
        <v>1</v>
      </c>
      <c r="D69" s="741">
        <v>3</v>
      </c>
      <c r="E69" s="741">
        <v>1</v>
      </c>
      <c r="F69" s="741">
        <v>3</v>
      </c>
      <c r="G69" s="744" t="s">
        <v>314</v>
      </c>
      <c r="H69" s="743">
        <v>39</v>
      </c>
      <c r="I69" s="742">
        <v>0</v>
      </c>
      <c r="J69" s="742">
        <v>0</v>
      </c>
      <c r="K69" s="741" t="s">
        <v>437</v>
      </c>
      <c r="L69" s="742">
        <v>0</v>
      </c>
    </row>
    <row r="70" spans="1:12" hidden="1" collapsed="1">
      <c r="A70" s="741">
        <v>2</v>
      </c>
      <c r="B70" s="741">
        <v>3</v>
      </c>
      <c r="C70" s="741">
        <v>2</v>
      </c>
      <c r="D70" s="741"/>
      <c r="E70" s="741"/>
      <c r="F70" s="741"/>
      <c r="G70" s="744" t="s">
        <v>313</v>
      </c>
      <c r="H70" s="743">
        <v>40</v>
      </c>
      <c r="I70" s="745">
        <f>I72</f>
        <v>0</v>
      </c>
      <c r="J70" s="745">
        <f>J72</f>
        <v>0</v>
      </c>
      <c r="K70" s="741" t="s">
        <v>437</v>
      </c>
      <c r="L70" s="745">
        <f>L72</f>
        <v>0</v>
      </c>
    </row>
    <row r="71" spans="1:12" hidden="1" collapsed="1">
      <c r="A71" s="741">
        <v>2</v>
      </c>
      <c r="B71" s="741">
        <v>3</v>
      </c>
      <c r="C71" s="741">
        <v>2</v>
      </c>
      <c r="D71" s="741">
        <v>1</v>
      </c>
      <c r="E71" s="741"/>
      <c r="F71" s="741"/>
      <c r="G71" s="744" t="s">
        <v>313</v>
      </c>
      <c r="H71" s="743">
        <v>41</v>
      </c>
      <c r="I71" s="745">
        <f>I72</f>
        <v>0</v>
      </c>
      <c r="J71" s="745">
        <f>J72</f>
        <v>0</v>
      </c>
      <c r="K71" s="741" t="s">
        <v>437</v>
      </c>
      <c r="L71" s="745">
        <f>L72</f>
        <v>0</v>
      </c>
    </row>
    <row r="72" spans="1:12" hidden="1" collapsed="1">
      <c r="A72" s="741">
        <v>2</v>
      </c>
      <c r="B72" s="741">
        <v>3</v>
      </c>
      <c r="C72" s="741">
        <v>2</v>
      </c>
      <c r="D72" s="741">
        <v>1</v>
      </c>
      <c r="E72" s="741">
        <v>1</v>
      </c>
      <c r="F72" s="741">
        <v>1</v>
      </c>
      <c r="G72" s="744" t="s">
        <v>313</v>
      </c>
      <c r="H72" s="743">
        <v>42</v>
      </c>
      <c r="I72" s="742">
        <v>0</v>
      </c>
      <c r="J72" s="742">
        <v>0</v>
      </c>
      <c r="K72" s="741" t="s">
        <v>437</v>
      </c>
      <c r="L72" s="742">
        <v>0</v>
      </c>
    </row>
    <row r="73" spans="1:12" hidden="1" collapsed="1">
      <c r="A73" s="716">
        <v>2</v>
      </c>
      <c r="B73" s="716">
        <v>4</v>
      </c>
      <c r="C73" s="716"/>
      <c r="D73" s="716"/>
      <c r="E73" s="716"/>
      <c r="F73" s="716"/>
      <c r="G73" s="715" t="s">
        <v>474</v>
      </c>
      <c r="H73" s="711">
        <v>43</v>
      </c>
      <c r="I73" s="710">
        <f>I74</f>
        <v>0</v>
      </c>
      <c r="J73" s="710">
        <f>J74</f>
        <v>0</v>
      </c>
      <c r="K73" s="741" t="s">
        <v>437</v>
      </c>
      <c r="L73" s="710">
        <f>L74</f>
        <v>0</v>
      </c>
    </row>
    <row r="74" spans="1:12" hidden="1" collapsed="1">
      <c r="A74" s="741">
        <v>2</v>
      </c>
      <c r="B74" s="741">
        <v>4</v>
      </c>
      <c r="C74" s="741">
        <v>1</v>
      </c>
      <c r="D74" s="741"/>
      <c r="E74" s="741"/>
      <c r="F74" s="741"/>
      <c r="G74" s="744" t="s">
        <v>473</v>
      </c>
      <c r="H74" s="743">
        <v>44</v>
      </c>
      <c r="I74" s="745">
        <f>I75+I76+I77</f>
        <v>0</v>
      </c>
      <c r="J74" s="745">
        <f>J75+J76+J77</f>
        <v>0</v>
      </c>
      <c r="K74" s="741" t="s">
        <v>437</v>
      </c>
      <c r="L74" s="745">
        <f>L75+L76+L77</f>
        <v>0</v>
      </c>
    </row>
    <row r="75" spans="1:12" hidden="1" collapsed="1">
      <c r="A75" s="741">
        <v>2</v>
      </c>
      <c r="B75" s="741">
        <v>4</v>
      </c>
      <c r="C75" s="741">
        <v>1</v>
      </c>
      <c r="D75" s="741">
        <v>1</v>
      </c>
      <c r="E75" s="741">
        <v>1</v>
      </c>
      <c r="F75" s="741">
        <v>1</v>
      </c>
      <c r="G75" s="744" t="s">
        <v>310</v>
      </c>
      <c r="H75" s="743">
        <v>45</v>
      </c>
      <c r="I75" s="742">
        <v>0</v>
      </c>
      <c r="J75" s="742">
        <v>0</v>
      </c>
      <c r="K75" s="741" t="s">
        <v>437</v>
      </c>
      <c r="L75" s="742">
        <v>0</v>
      </c>
    </row>
    <row r="76" spans="1:12" hidden="1" collapsed="1">
      <c r="A76" s="741">
        <v>2</v>
      </c>
      <c r="B76" s="741">
        <v>4</v>
      </c>
      <c r="C76" s="741">
        <v>1</v>
      </c>
      <c r="D76" s="741">
        <v>1</v>
      </c>
      <c r="E76" s="741">
        <v>1</v>
      </c>
      <c r="F76" s="741">
        <v>2</v>
      </c>
      <c r="G76" s="744" t="s">
        <v>309</v>
      </c>
      <c r="H76" s="743">
        <v>46</v>
      </c>
      <c r="I76" s="742">
        <v>0</v>
      </c>
      <c r="J76" s="742">
        <v>0</v>
      </c>
      <c r="K76" s="741" t="s">
        <v>437</v>
      </c>
      <c r="L76" s="742">
        <v>0</v>
      </c>
    </row>
    <row r="77" spans="1:12" hidden="1" collapsed="1">
      <c r="A77" s="741">
        <v>2</v>
      </c>
      <c r="B77" s="741">
        <v>4</v>
      </c>
      <c r="C77" s="741">
        <v>1</v>
      </c>
      <c r="D77" s="741">
        <v>1</v>
      </c>
      <c r="E77" s="741">
        <v>1</v>
      </c>
      <c r="F77" s="741">
        <v>3</v>
      </c>
      <c r="G77" s="744" t="s">
        <v>308</v>
      </c>
      <c r="H77" s="743">
        <v>47</v>
      </c>
      <c r="I77" s="746">
        <v>0</v>
      </c>
      <c r="J77" s="742">
        <v>0</v>
      </c>
      <c r="K77" s="741" t="s">
        <v>437</v>
      </c>
      <c r="L77" s="742">
        <v>0</v>
      </c>
    </row>
    <row r="78" spans="1:12" hidden="1" collapsed="1">
      <c r="A78" s="716">
        <v>2</v>
      </c>
      <c r="B78" s="716">
        <v>5</v>
      </c>
      <c r="C78" s="716"/>
      <c r="D78" s="716"/>
      <c r="E78" s="716"/>
      <c r="F78" s="716"/>
      <c r="G78" s="715" t="s">
        <v>472</v>
      </c>
      <c r="H78" s="711">
        <v>48</v>
      </c>
      <c r="I78" s="710">
        <f>I79+I82+I85</f>
        <v>0</v>
      </c>
      <c r="J78" s="710">
        <f>J79+J82+J85</f>
        <v>0</v>
      </c>
      <c r="K78" s="741" t="s">
        <v>437</v>
      </c>
      <c r="L78" s="710">
        <f>L79+L82+L85</f>
        <v>0</v>
      </c>
    </row>
    <row r="79" spans="1:12" hidden="1" collapsed="1">
      <c r="A79" s="741">
        <v>2</v>
      </c>
      <c r="B79" s="741">
        <v>5</v>
      </c>
      <c r="C79" s="741">
        <v>1</v>
      </c>
      <c r="D79" s="741"/>
      <c r="E79" s="741"/>
      <c r="F79" s="741"/>
      <c r="G79" s="744" t="s">
        <v>471</v>
      </c>
      <c r="H79" s="743">
        <v>49</v>
      </c>
      <c r="I79" s="745">
        <f>I80+I81</f>
        <v>0</v>
      </c>
      <c r="J79" s="745">
        <f>J80+J81</f>
        <v>0</v>
      </c>
      <c r="K79" s="741" t="s">
        <v>437</v>
      </c>
      <c r="L79" s="745">
        <f>L80+L81</f>
        <v>0</v>
      </c>
    </row>
    <row r="80" spans="1:12" ht="22.5" hidden="1" customHeight="1" collapsed="1">
      <c r="A80" s="741">
        <v>2</v>
      </c>
      <c r="B80" s="741">
        <v>5</v>
      </c>
      <c r="C80" s="741">
        <v>1</v>
      </c>
      <c r="D80" s="741">
        <v>1</v>
      </c>
      <c r="E80" s="741">
        <v>1</v>
      </c>
      <c r="F80" s="741">
        <v>1</v>
      </c>
      <c r="G80" s="744" t="s">
        <v>305</v>
      </c>
      <c r="H80" s="743">
        <v>50</v>
      </c>
      <c r="I80" s="742">
        <v>0</v>
      </c>
      <c r="J80" s="742">
        <v>0</v>
      </c>
      <c r="K80" s="741" t="s">
        <v>437</v>
      </c>
      <c r="L80" s="742">
        <v>0</v>
      </c>
    </row>
    <row r="81" spans="1:12" ht="15" hidden="1" customHeight="1" collapsed="1">
      <c r="A81" s="741">
        <v>2</v>
      </c>
      <c r="B81" s="741">
        <v>5</v>
      </c>
      <c r="C81" s="741">
        <v>1</v>
      </c>
      <c r="D81" s="741">
        <v>1</v>
      </c>
      <c r="E81" s="741">
        <v>1</v>
      </c>
      <c r="F81" s="741">
        <v>2</v>
      </c>
      <c r="G81" s="744" t="s">
        <v>304</v>
      </c>
      <c r="H81" s="743">
        <v>51</v>
      </c>
      <c r="I81" s="742">
        <v>0</v>
      </c>
      <c r="J81" s="742">
        <v>0</v>
      </c>
      <c r="K81" s="741" t="s">
        <v>437</v>
      </c>
      <c r="L81" s="742">
        <v>0</v>
      </c>
    </row>
    <row r="82" spans="1:12" ht="13.5" hidden="1" customHeight="1" collapsed="1">
      <c r="A82" s="741">
        <v>2</v>
      </c>
      <c r="B82" s="741">
        <v>5</v>
      </c>
      <c r="C82" s="741">
        <v>2</v>
      </c>
      <c r="D82" s="741"/>
      <c r="E82" s="741"/>
      <c r="F82" s="741"/>
      <c r="G82" s="744" t="s">
        <v>470</v>
      </c>
      <c r="H82" s="743">
        <v>52</v>
      </c>
      <c r="I82" s="745">
        <f>I83+I84</f>
        <v>0</v>
      </c>
      <c r="J82" s="745">
        <f>J83+J84</f>
        <v>0</v>
      </c>
      <c r="K82" s="741" t="s">
        <v>437</v>
      </c>
      <c r="L82" s="745">
        <f>L83+L84</f>
        <v>0</v>
      </c>
    </row>
    <row r="83" spans="1:12" ht="23.25" hidden="1" customHeight="1" collapsed="1">
      <c r="A83" s="741">
        <v>2</v>
      </c>
      <c r="B83" s="741">
        <v>5</v>
      </c>
      <c r="C83" s="741">
        <v>2</v>
      </c>
      <c r="D83" s="741">
        <v>1</v>
      </c>
      <c r="E83" s="741">
        <v>1</v>
      </c>
      <c r="F83" s="741">
        <v>1</v>
      </c>
      <c r="G83" s="744" t="s">
        <v>302</v>
      </c>
      <c r="H83" s="743">
        <v>53</v>
      </c>
      <c r="I83" s="742">
        <v>0</v>
      </c>
      <c r="J83" s="742">
        <v>0</v>
      </c>
      <c r="K83" s="741" t="s">
        <v>437</v>
      </c>
      <c r="L83" s="742">
        <v>0</v>
      </c>
    </row>
    <row r="84" spans="1:12" ht="22.5" hidden="1" customHeight="1" collapsed="1">
      <c r="A84" s="741">
        <v>2</v>
      </c>
      <c r="B84" s="741">
        <v>5</v>
      </c>
      <c r="C84" s="741">
        <v>2</v>
      </c>
      <c r="D84" s="741">
        <v>1</v>
      </c>
      <c r="E84" s="741">
        <v>1</v>
      </c>
      <c r="F84" s="741">
        <v>2</v>
      </c>
      <c r="G84" s="744" t="s">
        <v>469</v>
      </c>
      <c r="H84" s="743">
        <v>54</v>
      </c>
      <c r="I84" s="742">
        <v>0</v>
      </c>
      <c r="J84" s="742">
        <v>0</v>
      </c>
      <c r="K84" s="741" t="s">
        <v>437</v>
      </c>
      <c r="L84" s="742">
        <v>0</v>
      </c>
    </row>
    <row r="85" spans="1:12" ht="22.5" hidden="1" customHeight="1" collapsed="1">
      <c r="A85" s="741">
        <v>2</v>
      </c>
      <c r="B85" s="741">
        <v>5</v>
      </c>
      <c r="C85" s="741">
        <v>3</v>
      </c>
      <c r="D85" s="741"/>
      <c r="E85" s="741"/>
      <c r="F85" s="741"/>
      <c r="G85" s="744" t="s">
        <v>300</v>
      </c>
      <c r="H85" s="743">
        <v>55</v>
      </c>
      <c r="I85" s="745">
        <f>I86+I87+I88+I89</f>
        <v>0</v>
      </c>
      <c r="J85" s="745">
        <f>J86+J87+J88+J89</f>
        <v>0</v>
      </c>
      <c r="K85" s="741" t="s">
        <v>437</v>
      </c>
      <c r="L85" s="745">
        <f>L86+L87+L88+L89</f>
        <v>0</v>
      </c>
    </row>
    <row r="86" spans="1:12" ht="21.75" hidden="1" customHeight="1" collapsed="1">
      <c r="A86" s="741">
        <v>2</v>
      </c>
      <c r="B86" s="741">
        <v>5</v>
      </c>
      <c r="C86" s="741">
        <v>3</v>
      </c>
      <c r="D86" s="741">
        <v>1</v>
      </c>
      <c r="E86" s="741">
        <v>1</v>
      </c>
      <c r="F86" s="741">
        <v>1</v>
      </c>
      <c r="G86" s="744" t="s">
        <v>468</v>
      </c>
      <c r="H86" s="743">
        <v>56</v>
      </c>
      <c r="I86" s="742">
        <v>0</v>
      </c>
      <c r="J86" s="742">
        <v>0</v>
      </c>
      <c r="K86" s="741" t="s">
        <v>437</v>
      </c>
      <c r="L86" s="742">
        <v>0</v>
      </c>
    </row>
    <row r="87" spans="1:12" ht="18" hidden="1" customHeight="1" collapsed="1">
      <c r="A87" s="741">
        <v>2</v>
      </c>
      <c r="B87" s="741">
        <v>5</v>
      </c>
      <c r="C87" s="741">
        <v>3</v>
      </c>
      <c r="D87" s="741">
        <v>1</v>
      </c>
      <c r="E87" s="741">
        <v>1</v>
      </c>
      <c r="F87" s="741">
        <v>2</v>
      </c>
      <c r="G87" s="744" t="s">
        <v>298</v>
      </c>
      <c r="H87" s="743">
        <v>57</v>
      </c>
      <c r="I87" s="742">
        <v>0</v>
      </c>
      <c r="J87" s="742">
        <v>0</v>
      </c>
      <c r="K87" s="741" t="s">
        <v>437</v>
      </c>
      <c r="L87" s="742">
        <v>0</v>
      </c>
    </row>
    <row r="88" spans="1:12" ht="23.25" hidden="1" customHeight="1" collapsed="1">
      <c r="A88" s="741">
        <v>2</v>
      </c>
      <c r="B88" s="741">
        <v>5</v>
      </c>
      <c r="C88" s="741">
        <v>3</v>
      </c>
      <c r="D88" s="741">
        <v>2</v>
      </c>
      <c r="E88" s="741">
        <v>1</v>
      </c>
      <c r="F88" s="741">
        <v>1</v>
      </c>
      <c r="G88" s="744" t="s">
        <v>297</v>
      </c>
      <c r="H88" s="743">
        <v>58</v>
      </c>
      <c r="I88" s="742">
        <v>0</v>
      </c>
      <c r="J88" s="742">
        <v>0</v>
      </c>
      <c r="K88" s="741" t="s">
        <v>437</v>
      </c>
      <c r="L88" s="742">
        <v>0</v>
      </c>
    </row>
    <row r="89" spans="1:12" ht="15.75" hidden="1" customHeight="1" collapsed="1">
      <c r="A89" s="741">
        <v>2</v>
      </c>
      <c r="B89" s="741">
        <v>5</v>
      </c>
      <c r="C89" s="741">
        <v>3</v>
      </c>
      <c r="D89" s="741">
        <v>2</v>
      </c>
      <c r="E89" s="741">
        <v>1</v>
      </c>
      <c r="F89" s="741">
        <v>2</v>
      </c>
      <c r="G89" s="744" t="s">
        <v>296</v>
      </c>
      <c r="H89" s="743">
        <v>59</v>
      </c>
      <c r="I89" s="742">
        <v>0</v>
      </c>
      <c r="J89" s="742">
        <v>0</v>
      </c>
      <c r="K89" s="741" t="s">
        <v>437</v>
      </c>
      <c r="L89" s="742">
        <v>0</v>
      </c>
    </row>
    <row r="90" spans="1:12" ht="13.5" hidden="1" customHeight="1" collapsed="1">
      <c r="A90" s="716">
        <v>2</v>
      </c>
      <c r="B90" s="716">
        <v>6</v>
      </c>
      <c r="C90" s="716"/>
      <c r="D90" s="716"/>
      <c r="E90" s="716"/>
      <c r="F90" s="716"/>
      <c r="G90" s="715" t="s">
        <v>467</v>
      </c>
      <c r="H90" s="711">
        <v>60</v>
      </c>
      <c r="I90" s="710">
        <f>I91+I94+I96+I98+I100</f>
        <v>0</v>
      </c>
      <c r="J90" s="710">
        <f>J91+J94+J96+J98+J100</f>
        <v>0</v>
      </c>
      <c r="K90" s="741" t="s">
        <v>437</v>
      </c>
      <c r="L90" s="710">
        <f>L91+L94+L96+L98+L100</f>
        <v>0</v>
      </c>
    </row>
    <row r="91" spans="1:12" hidden="1" collapsed="1">
      <c r="A91" s="741">
        <v>2</v>
      </c>
      <c r="B91" s="741">
        <v>6</v>
      </c>
      <c r="C91" s="741">
        <v>1</v>
      </c>
      <c r="D91" s="741"/>
      <c r="E91" s="741"/>
      <c r="F91" s="741"/>
      <c r="G91" s="744" t="s">
        <v>466</v>
      </c>
      <c r="H91" s="743">
        <v>61</v>
      </c>
      <c r="I91" s="745">
        <f>I92+I93</f>
        <v>0</v>
      </c>
      <c r="J91" s="745">
        <f>J92+J93</f>
        <v>0</v>
      </c>
      <c r="K91" s="741" t="s">
        <v>437</v>
      </c>
      <c r="L91" s="745">
        <f>L92+L93</f>
        <v>0</v>
      </c>
    </row>
    <row r="92" spans="1:12" hidden="1" collapsed="1">
      <c r="A92" s="741">
        <v>2</v>
      </c>
      <c r="B92" s="741">
        <v>6</v>
      </c>
      <c r="C92" s="741">
        <v>1</v>
      </c>
      <c r="D92" s="741">
        <v>1</v>
      </c>
      <c r="E92" s="741">
        <v>1</v>
      </c>
      <c r="F92" s="741">
        <v>1</v>
      </c>
      <c r="G92" s="744" t="s">
        <v>465</v>
      </c>
      <c r="H92" s="743">
        <v>62</v>
      </c>
      <c r="I92" s="746">
        <v>0</v>
      </c>
      <c r="J92" s="742">
        <v>0</v>
      </c>
      <c r="K92" s="741" t="s">
        <v>437</v>
      </c>
      <c r="L92" s="742">
        <v>0</v>
      </c>
    </row>
    <row r="93" spans="1:12" hidden="1" collapsed="1">
      <c r="A93" s="741">
        <v>2</v>
      </c>
      <c r="B93" s="741">
        <v>6</v>
      </c>
      <c r="C93" s="741">
        <v>1</v>
      </c>
      <c r="D93" s="741">
        <v>1</v>
      </c>
      <c r="E93" s="741">
        <v>1</v>
      </c>
      <c r="F93" s="741">
        <v>2</v>
      </c>
      <c r="G93" s="744" t="s">
        <v>464</v>
      </c>
      <c r="H93" s="743">
        <v>63</v>
      </c>
      <c r="I93" s="746">
        <v>0</v>
      </c>
      <c r="J93" s="742">
        <v>0</v>
      </c>
      <c r="K93" s="741" t="s">
        <v>437</v>
      </c>
      <c r="L93" s="742">
        <v>0</v>
      </c>
    </row>
    <row r="94" spans="1:12" ht="15" hidden="1" customHeight="1" collapsed="1">
      <c r="A94" s="741">
        <v>2</v>
      </c>
      <c r="B94" s="741">
        <v>6</v>
      </c>
      <c r="C94" s="741">
        <v>2</v>
      </c>
      <c r="D94" s="741"/>
      <c r="E94" s="741"/>
      <c r="F94" s="741"/>
      <c r="G94" s="744" t="s">
        <v>463</v>
      </c>
      <c r="H94" s="743">
        <v>64</v>
      </c>
      <c r="I94" s="745">
        <f>I95</f>
        <v>0</v>
      </c>
      <c r="J94" s="745">
        <f>J95</f>
        <v>0</v>
      </c>
      <c r="K94" s="741" t="s">
        <v>437</v>
      </c>
      <c r="L94" s="745">
        <f>L95</f>
        <v>0</v>
      </c>
    </row>
    <row r="95" spans="1:12" ht="17.25" hidden="1" customHeight="1" collapsed="1">
      <c r="A95" s="741">
        <v>2</v>
      </c>
      <c r="B95" s="741">
        <v>6</v>
      </c>
      <c r="C95" s="741">
        <v>2</v>
      </c>
      <c r="D95" s="741">
        <v>1</v>
      </c>
      <c r="E95" s="741">
        <v>1</v>
      </c>
      <c r="F95" s="741">
        <v>1</v>
      </c>
      <c r="G95" s="744" t="s">
        <v>463</v>
      </c>
      <c r="H95" s="743">
        <v>65</v>
      </c>
      <c r="I95" s="746">
        <v>0</v>
      </c>
      <c r="J95" s="742">
        <v>0</v>
      </c>
      <c r="K95" s="741" t="s">
        <v>437</v>
      </c>
      <c r="L95" s="746">
        <v>0</v>
      </c>
    </row>
    <row r="96" spans="1:12" ht="14.25" hidden="1" customHeight="1" collapsed="1">
      <c r="A96" s="741">
        <v>2</v>
      </c>
      <c r="B96" s="741">
        <v>6</v>
      </c>
      <c r="C96" s="741">
        <v>3</v>
      </c>
      <c r="D96" s="741"/>
      <c r="E96" s="741"/>
      <c r="F96" s="741"/>
      <c r="G96" s="744" t="s">
        <v>462</v>
      </c>
      <c r="H96" s="743">
        <v>66</v>
      </c>
      <c r="I96" s="747">
        <f>I97</f>
        <v>0</v>
      </c>
      <c r="J96" s="747">
        <f>J97</f>
        <v>0</v>
      </c>
      <c r="K96" s="741" t="s">
        <v>437</v>
      </c>
      <c r="L96" s="747">
        <f>L97</f>
        <v>0</v>
      </c>
    </row>
    <row r="97" spans="1:12" ht="15" hidden="1" customHeight="1" collapsed="1">
      <c r="A97" s="741">
        <v>2</v>
      </c>
      <c r="B97" s="741">
        <v>6</v>
      </c>
      <c r="C97" s="741">
        <v>3</v>
      </c>
      <c r="D97" s="741">
        <v>1</v>
      </c>
      <c r="E97" s="741">
        <v>1</v>
      </c>
      <c r="F97" s="741">
        <v>1</v>
      </c>
      <c r="G97" s="744" t="s">
        <v>462</v>
      </c>
      <c r="H97" s="743">
        <v>67</v>
      </c>
      <c r="I97" s="742">
        <v>0</v>
      </c>
      <c r="J97" s="742">
        <v>0</v>
      </c>
      <c r="K97" s="741" t="s">
        <v>437</v>
      </c>
      <c r="L97" s="742">
        <v>0</v>
      </c>
    </row>
    <row r="98" spans="1:12" ht="21" hidden="1" customHeight="1" collapsed="1">
      <c r="A98" s="741">
        <v>2</v>
      </c>
      <c r="B98" s="741">
        <v>6</v>
      </c>
      <c r="C98" s="741">
        <v>4</v>
      </c>
      <c r="D98" s="741"/>
      <c r="E98" s="741"/>
      <c r="F98" s="741"/>
      <c r="G98" s="744" t="s">
        <v>289</v>
      </c>
      <c r="H98" s="743">
        <v>68</v>
      </c>
      <c r="I98" s="745">
        <f>I99</f>
        <v>0</v>
      </c>
      <c r="J98" s="745">
        <f>J99</f>
        <v>0</v>
      </c>
      <c r="K98" s="741" t="s">
        <v>437</v>
      </c>
      <c r="L98" s="745">
        <f>L99</f>
        <v>0</v>
      </c>
    </row>
    <row r="99" spans="1:12" ht="22.5" hidden="1" customHeight="1" collapsed="1">
      <c r="A99" s="741">
        <v>2</v>
      </c>
      <c r="B99" s="741">
        <v>6</v>
      </c>
      <c r="C99" s="741">
        <v>4</v>
      </c>
      <c r="D99" s="741">
        <v>1</v>
      </c>
      <c r="E99" s="741">
        <v>1</v>
      </c>
      <c r="F99" s="741">
        <v>1</v>
      </c>
      <c r="G99" s="744" t="s">
        <v>289</v>
      </c>
      <c r="H99" s="743">
        <v>69</v>
      </c>
      <c r="I99" s="742">
        <v>0</v>
      </c>
      <c r="J99" s="742">
        <v>0</v>
      </c>
      <c r="K99" s="741" t="s">
        <v>437</v>
      </c>
      <c r="L99" s="742">
        <v>0</v>
      </c>
    </row>
    <row r="100" spans="1:12" ht="24.75" hidden="1" customHeight="1" collapsed="1">
      <c r="A100" s="741">
        <v>2</v>
      </c>
      <c r="B100" s="741">
        <v>6</v>
      </c>
      <c r="C100" s="741">
        <v>5</v>
      </c>
      <c r="D100" s="741"/>
      <c r="E100" s="741"/>
      <c r="F100" s="741"/>
      <c r="G100" s="744" t="s">
        <v>287</v>
      </c>
      <c r="H100" s="743">
        <v>70</v>
      </c>
      <c r="I100" s="745">
        <f>I101</f>
        <v>0</v>
      </c>
      <c r="J100" s="745">
        <f>J101</f>
        <v>0</v>
      </c>
      <c r="K100" s="741" t="s">
        <v>437</v>
      </c>
      <c r="L100" s="745">
        <f>L101</f>
        <v>0</v>
      </c>
    </row>
    <row r="101" spans="1:12" ht="24" hidden="1" customHeight="1" collapsed="1">
      <c r="A101" s="741">
        <v>2</v>
      </c>
      <c r="B101" s="741">
        <v>6</v>
      </c>
      <c r="C101" s="741">
        <v>5</v>
      </c>
      <c r="D101" s="741">
        <v>1</v>
      </c>
      <c r="E101" s="741">
        <v>1</v>
      </c>
      <c r="F101" s="741">
        <v>1</v>
      </c>
      <c r="G101" s="744" t="s">
        <v>287</v>
      </c>
      <c r="H101" s="743">
        <v>71</v>
      </c>
      <c r="I101" s="742">
        <v>0</v>
      </c>
      <c r="J101" s="742">
        <v>0</v>
      </c>
      <c r="K101" s="741" t="s">
        <v>437</v>
      </c>
      <c r="L101" s="742">
        <v>0</v>
      </c>
    </row>
    <row r="102" spans="1:12" ht="15" hidden="1" customHeight="1" collapsed="1">
      <c r="A102" s="716">
        <v>2</v>
      </c>
      <c r="B102" s="716">
        <v>7</v>
      </c>
      <c r="C102" s="716"/>
      <c r="D102" s="716"/>
      <c r="E102" s="716"/>
      <c r="F102" s="716"/>
      <c r="G102" s="715" t="s">
        <v>461</v>
      </c>
      <c r="H102" s="711">
        <v>72</v>
      </c>
      <c r="I102" s="710">
        <f>I103+I106+I110</f>
        <v>0</v>
      </c>
      <c r="J102" s="710">
        <f>J103+J106+J110</f>
        <v>0</v>
      </c>
      <c r="K102" s="741" t="s">
        <v>437</v>
      </c>
      <c r="L102" s="710">
        <f>L103+L106+L110</f>
        <v>0</v>
      </c>
    </row>
    <row r="103" spans="1:12" ht="15" hidden="1" customHeight="1" collapsed="1">
      <c r="A103" s="741">
        <v>2</v>
      </c>
      <c r="B103" s="741">
        <v>7</v>
      </c>
      <c r="C103" s="741">
        <v>1</v>
      </c>
      <c r="D103" s="741"/>
      <c r="E103" s="741"/>
      <c r="F103" s="741"/>
      <c r="G103" s="744" t="s">
        <v>284</v>
      </c>
      <c r="H103" s="743">
        <v>73</v>
      </c>
      <c r="I103" s="745">
        <f>I104+I105</f>
        <v>0</v>
      </c>
      <c r="J103" s="745">
        <f>J104+J105</f>
        <v>0</v>
      </c>
      <c r="K103" s="741" t="s">
        <v>437</v>
      </c>
      <c r="L103" s="745">
        <f>L104+L105</f>
        <v>0</v>
      </c>
    </row>
    <row r="104" spans="1:12" ht="12.75" hidden="1" customHeight="1" collapsed="1">
      <c r="A104" s="741">
        <v>2</v>
      </c>
      <c r="B104" s="741">
        <v>7</v>
      </c>
      <c r="C104" s="741">
        <v>1</v>
      </c>
      <c r="D104" s="741">
        <v>1</v>
      </c>
      <c r="E104" s="741">
        <v>1</v>
      </c>
      <c r="F104" s="741">
        <v>1</v>
      </c>
      <c r="G104" s="744" t="s">
        <v>283</v>
      </c>
      <c r="H104" s="743">
        <v>74</v>
      </c>
      <c r="I104" s="742">
        <v>0</v>
      </c>
      <c r="J104" s="742">
        <v>0</v>
      </c>
      <c r="K104" s="741" t="s">
        <v>437</v>
      </c>
      <c r="L104" s="742">
        <v>0</v>
      </c>
    </row>
    <row r="105" spans="1:12" ht="12.75" hidden="1" customHeight="1" collapsed="1">
      <c r="A105" s="741">
        <v>2</v>
      </c>
      <c r="B105" s="741">
        <v>7</v>
      </c>
      <c r="C105" s="741">
        <v>1</v>
      </c>
      <c r="D105" s="741">
        <v>1</v>
      </c>
      <c r="E105" s="741">
        <v>1</v>
      </c>
      <c r="F105" s="741">
        <v>2</v>
      </c>
      <c r="G105" s="744" t="s">
        <v>282</v>
      </c>
      <c r="H105" s="743">
        <v>75</v>
      </c>
      <c r="I105" s="742">
        <v>0</v>
      </c>
      <c r="J105" s="742">
        <v>0</v>
      </c>
      <c r="K105" s="741" t="s">
        <v>437</v>
      </c>
      <c r="L105" s="742">
        <v>0</v>
      </c>
    </row>
    <row r="106" spans="1:12" ht="22.5" hidden="1" customHeight="1" collapsed="1">
      <c r="A106" s="741">
        <v>2</v>
      </c>
      <c r="B106" s="741">
        <v>7</v>
      </c>
      <c r="C106" s="741">
        <v>2</v>
      </c>
      <c r="D106" s="741"/>
      <c r="E106" s="741"/>
      <c r="F106" s="741"/>
      <c r="G106" s="744" t="s">
        <v>460</v>
      </c>
      <c r="H106" s="743">
        <v>76</v>
      </c>
      <c r="I106" s="745">
        <f>I107+I108+I109</f>
        <v>0</v>
      </c>
      <c r="J106" s="745">
        <f>J107+J108+J109</f>
        <v>0</v>
      </c>
      <c r="K106" s="741" t="s">
        <v>437</v>
      </c>
      <c r="L106" s="745">
        <f>L107+L108+L109</f>
        <v>0</v>
      </c>
    </row>
    <row r="107" spans="1:12" hidden="1" collapsed="1">
      <c r="A107" s="741">
        <v>2</v>
      </c>
      <c r="B107" s="741">
        <v>7</v>
      </c>
      <c r="C107" s="741">
        <v>2</v>
      </c>
      <c r="D107" s="741">
        <v>1</v>
      </c>
      <c r="E107" s="741">
        <v>1</v>
      </c>
      <c r="F107" s="741">
        <v>1</v>
      </c>
      <c r="G107" s="744" t="s">
        <v>459</v>
      </c>
      <c r="H107" s="743">
        <v>77</v>
      </c>
      <c r="I107" s="746">
        <v>0</v>
      </c>
      <c r="J107" s="742">
        <v>0</v>
      </c>
      <c r="K107" s="741" t="s">
        <v>437</v>
      </c>
      <c r="L107" s="742">
        <v>0</v>
      </c>
    </row>
    <row r="108" spans="1:12" hidden="1" collapsed="1">
      <c r="A108" s="741">
        <v>2</v>
      </c>
      <c r="B108" s="741">
        <v>7</v>
      </c>
      <c r="C108" s="741">
        <v>2</v>
      </c>
      <c r="D108" s="741">
        <v>1</v>
      </c>
      <c r="E108" s="741">
        <v>1</v>
      </c>
      <c r="F108" s="741">
        <v>2</v>
      </c>
      <c r="G108" s="744" t="s">
        <v>458</v>
      </c>
      <c r="H108" s="743">
        <v>78</v>
      </c>
      <c r="I108" s="746">
        <v>0</v>
      </c>
      <c r="J108" s="742">
        <v>0</v>
      </c>
      <c r="K108" s="741" t="s">
        <v>437</v>
      </c>
      <c r="L108" s="742">
        <v>0</v>
      </c>
    </row>
    <row r="109" spans="1:12" hidden="1" collapsed="1">
      <c r="A109" s="741">
        <v>2</v>
      </c>
      <c r="B109" s="741">
        <v>7</v>
      </c>
      <c r="C109" s="741">
        <v>2</v>
      </c>
      <c r="D109" s="741">
        <v>2</v>
      </c>
      <c r="E109" s="741">
        <v>1</v>
      </c>
      <c r="F109" s="741">
        <v>1</v>
      </c>
      <c r="G109" s="744" t="s">
        <v>277</v>
      </c>
      <c r="H109" s="743">
        <v>79</v>
      </c>
      <c r="I109" s="746">
        <v>0</v>
      </c>
      <c r="J109" s="742">
        <v>0</v>
      </c>
      <c r="K109" s="741" t="s">
        <v>437</v>
      </c>
      <c r="L109" s="742">
        <v>0</v>
      </c>
    </row>
    <row r="110" spans="1:12" hidden="1" collapsed="1">
      <c r="A110" s="741">
        <v>2</v>
      </c>
      <c r="B110" s="741">
        <v>7</v>
      </c>
      <c r="C110" s="741">
        <v>3</v>
      </c>
      <c r="D110" s="741"/>
      <c r="E110" s="741"/>
      <c r="F110" s="741"/>
      <c r="G110" s="744" t="s">
        <v>457</v>
      </c>
      <c r="H110" s="743">
        <v>80</v>
      </c>
      <c r="I110" s="745">
        <f>I111+I112</f>
        <v>0</v>
      </c>
      <c r="J110" s="745">
        <f>J111+J112</f>
        <v>0</v>
      </c>
      <c r="K110" s="741" t="s">
        <v>437</v>
      </c>
      <c r="L110" s="745">
        <f>L111+L112</f>
        <v>0</v>
      </c>
    </row>
    <row r="111" spans="1:12" ht="13.5" hidden="1" customHeight="1" collapsed="1">
      <c r="A111" s="741">
        <v>2</v>
      </c>
      <c r="B111" s="741">
        <v>7</v>
      </c>
      <c r="C111" s="741">
        <v>3</v>
      </c>
      <c r="D111" s="741">
        <v>1</v>
      </c>
      <c r="E111" s="741">
        <v>1</v>
      </c>
      <c r="F111" s="741">
        <v>1</v>
      </c>
      <c r="G111" s="744" t="s">
        <v>456</v>
      </c>
      <c r="H111" s="743">
        <v>81</v>
      </c>
      <c r="I111" s="742">
        <v>0</v>
      </c>
      <c r="J111" s="742">
        <v>0</v>
      </c>
      <c r="K111" s="741" t="s">
        <v>437</v>
      </c>
      <c r="L111" s="742">
        <v>0</v>
      </c>
    </row>
    <row r="112" spans="1:12" ht="15" hidden="1" customHeight="1" collapsed="1">
      <c r="A112" s="741">
        <v>2</v>
      </c>
      <c r="B112" s="741">
        <v>7</v>
      </c>
      <c r="C112" s="741">
        <v>3</v>
      </c>
      <c r="D112" s="741">
        <v>1</v>
      </c>
      <c r="E112" s="741">
        <v>1</v>
      </c>
      <c r="F112" s="741">
        <v>2</v>
      </c>
      <c r="G112" s="744" t="s">
        <v>274</v>
      </c>
      <c r="H112" s="743">
        <v>82</v>
      </c>
      <c r="I112" s="742">
        <v>0</v>
      </c>
      <c r="J112" s="742">
        <v>0</v>
      </c>
      <c r="K112" s="741" t="s">
        <v>437</v>
      </c>
      <c r="L112" s="742">
        <v>0</v>
      </c>
    </row>
    <row r="113" spans="1:12" hidden="1" collapsed="1">
      <c r="A113" s="716">
        <v>2</v>
      </c>
      <c r="B113" s="716">
        <v>8</v>
      </c>
      <c r="C113" s="716"/>
      <c r="D113" s="716"/>
      <c r="E113" s="716"/>
      <c r="F113" s="716"/>
      <c r="G113" s="715" t="s">
        <v>273</v>
      </c>
      <c r="H113" s="711">
        <v>83</v>
      </c>
      <c r="I113" s="710">
        <f>I114+I118</f>
        <v>0</v>
      </c>
      <c r="J113" s="710">
        <f>J114+J118</f>
        <v>0</v>
      </c>
      <c r="K113" s="741" t="s">
        <v>437</v>
      </c>
      <c r="L113" s="710">
        <f>L114+L118</f>
        <v>0</v>
      </c>
    </row>
    <row r="114" spans="1:12" ht="14.25" hidden="1" customHeight="1" collapsed="1">
      <c r="A114" s="741">
        <v>2</v>
      </c>
      <c r="B114" s="741">
        <v>8</v>
      </c>
      <c r="C114" s="741">
        <v>1</v>
      </c>
      <c r="D114" s="741">
        <v>1</v>
      </c>
      <c r="E114" s="741"/>
      <c r="F114" s="741"/>
      <c r="G114" s="744" t="s">
        <v>272</v>
      </c>
      <c r="H114" s="743">
        <v>84</v>
      </c>
      <c r="I114" s="745">
        <f>I115+I116+I117</f>
        <v>0</v>
      </c>
      <c r="J114" s="745">
        <f>J115+J116+J117</f>
        <v>0</v>
      </c>
      <c r="K114" s="741" t="s">
        <v>437</v>
      </c>
      <c r="L114" s="745">
        <f>L115+L116+L117</f>
        <v>0</v>
      </c>
    </row>
    <row r="115" spans="1:12" hidden="1" collapsed="1">
      <c r="A115" s="741">
        <v>2</v>
      </c>
      <c r="B115" s="741">
        <v>8</v>
      </c>
      <c r="C115" s="741">
        <v>1</v>
      </c>
      <c r="D115" s="741">
        <v>1</v>
      </c>
      <c r="E115" s="741">
        <v>1</v>
      </c>
      <c r="F115" s="741">
        <v>1</v>
      </c>
      <c r="G115" s="744" t="s">
        <v>455</v>
      </c>
      <c r="H115" s="743">
        <v>85</v>
      </c>
      <c r="I115" s="742">
        <v>0</v>
      </c>
      <c r="J115" s="742">
        <v>0</v>
      </c>
      <c r="K115" s="741" t="s">
        <v>437</v>
      </c>
      <c r="L115" s="742">
        <v>0</v>
      </c>
    </row>
    <row r="116" spans="1:12" ht="15" hidden="1" customHeight="1" collapsed="1">
      <c r="A116" s="741">
        <v>2</v>
      </c>
      <c r="B116" s="741">
        <v>8</v>
      </c>
      <c r="C116" s="741">
        <v>1</v>
      </c>
      <c r="D116" s="741">
        <v>1</v>
      </c>
      <c r="E116" s="741">
        <v>1</v>
      </c>
      <c r="F116" s="741">
        <v>2</v>
      </c>
      <c r="G116" s="744" t="s">
        <v>454</v>
      </c>
      <c r="H116" s="743">
        <v>86</v>
      </c>
      <c r="I116" s="742">
        <v>0</v>
      </c>
      <c r="J116" s="742">
        <v>0</v>
      </c>
      <c r="K116" s="741" t="s">
        <v>437</v>
      </c>
      <c r="L116" s="742">
        <v>0</v>
      </c>
    </row>
    <row r="117" spans="1:12" ht="15" hidden="1" customHeight="1" collapsed="1">
      <c r="A117" s="741">
        <v>2</v>
      </c>
      <c r="B117" s="741">
        <v>8</v>
      </c>
      <c r="C117" s="741">
        <v>1</v>
      </c>
      <c r="D117" s="741">
        <v>1</v>
      </c>
      <c r="E117" s="741">
        <v>1</v>
      </c>
      <c r="F117" s="741">
        <v>3</v>
      </c>
      <c r="G117" s="744" t="s">
        <v>453</v>
      </c>
      <c r="H117" s="743">
        <v>87</v>
      </c>
      <c r="I117" s="742">
        <v>0</v>
      </c>
      <c r="J117" s="742">
        <v>0</v>
      </c>
      <c r="K117" s="741" t="s">
        <v>437</v>
      </c>
      <c r="L117" s="742">
        <v>0</v>
      </c>
    </row>
    <row r="118" spans="1:12" hidden="1" collapsed="1">
      <c r="A118" s="741">
        <v>2</v>
      </c>
      <c r="B118" s="741">
        <v>8</v>
      </c>
      <c r="C118" s="741">
        <v>1</v>
      </c>
      <c r="D118" s="741">
        <v>2</v>
      </c>
      <c r="E118" s="741"/>
      <c r="F118" s="741"/>
      <c r="G118" s="744" t="s">
        <v>268</v>
      </c>
      <c r="H118" s="743">
        <v>88</v>
      </c>
      <c r="I118" s="745">
        <f>I119</f>
        <v>0</v>
      </c>
      <c r="J118" s="745">
        <f>J119</f>
        <v>0</v>
      </c>
      <c r="K118" s="741" t="s">
        <v>437</v>
      </c>
      <c r="L118" s="745">
        <f>L119</f>
        <v>0</v>
      </c>
    </row>
    <row r="119" spans="1:12" hidden="1" collapsed="1">
      <c r="A119" s="741">
        <v>2</v>
      </c>
      <c r="B119" s="741">
        <v>8</v>
      </c>
      <c r="C119" s="741">
        <v>1</v>
      </c>
      <c r="D119" s="741">
        <v>2</v>
      </c>
      <c r="E119" s="741">
        <v>1</v>
      </c>
      <c r="F119" s="741">
        <v>1</v>
      </c>
      <c r="G119" s="744" t="s">
        <v>268</v>
      </c>
      <c r="H119" s="743">
        <v>89</v>
      </c>
      <c r="I119" s="742">
        <v>0</v>
      </c>
      <c r="J119" s="742">
        <v>0</v>
      </c>
      <c r="K119" s="741" t="s">
        <v>437</v>
      </c>
      <c r="L119" s="742">
        <v>0</v>
      </c>
    </row>
    <row r="120" spans="1:12" ht="30.75" hidden="1" customHeight="1" collapsed="1">
      <c r="A120" s="716">
        <v>2</v>
      </c>
      <c r="B120" s="716">
        <v>9</v>
      </c>
      <c r="C120" s="716"/>
      <c r="D120" s="716"/>
      <c r="E120" s="716"/>
      <c r="F120" s="716"/>
      <c r="G120" s="715" t="s">
        <v>452</v>
      </c>
      <c r="H120" s="711">
        <v>90</v>
      </c>
      <c r="I120" s="710">
        <f>I121+I123</f>
        <v>0</v>
      </c>
      <c r="J120" s="710">
        <f>J121+J123</f>
        <v>0</v>
      </c>
      <c r="K120" s="741" t="s">
        <v>437</v>
      </c>
      <c r="L120" s="710">
        <f>L121+L123</f>
        <v>0</v>
      </c>
    </row>
    <row r="121" spans="1:12" ht="35.25" hidden="1" customHeight="1" collapsed="1">
      <c r="A121" s="741">
        <v>2</v>
      </c>
      <c r="B121" s="741">
        <v>9</v>
      </c>
      <c r="C121" s="741">
        <v>1</v>
      </c>
      <c r="D121" s="741"/>
      <c r="E121" s="741"/>
      <c r="F121" s="741"/>
      <c r="G121" s="744" t="s">
        <v>451</v>
      </c>
      <c r="H121" s="743">
        <v>91</v>
      </c>
      <c r="I121" s="745">
        <f>I122</f>
        <v>0</v>
      </c>
      <c r="J121" s="745">
        <f>J122</f>
        <v>0</v>
      </c>
      <c r="K121" s="741" t="s">
        <v>437</v>
      </c>
      <c r="L121" s="745">
        <f>L122</f>
        <v>0</v>
      </c>
    </row>
    <row r="122" spans="1:12" ht="34.5" hidden="1" customHeight="1" collapsed="1">
      <c r="A122" s="741">
        <v>2</v>
      </c>
      <c r="B122" s="741">
        <v>9</v>
      </c>
      <c r="C122" s="741">
        <v>1</v>
      </c>
      <c r="D122" s="741">
        <v>1</v>
      </c>
      <c r="E122" s="741">
        <v>1</v>
      </c>
      <c r="F122" s="741">
        <v>1</v>
      </c>
      <c r="G122" s="744" t="s">
        <v>451</v>
      </c>
      <c r="H122" s="743">
        <v>92</v>
      </c>
      <c r="I122" s="742">
        <v>0</v>
      </c>
      <c r="J122" s="742">
        <v>0</v>
      </c>
      <c r="K122" s="741" t="s">
        <v>437</v>
      </c>
      <c r="L122" s="742">
        <v>0</v>
      </c>
    </row>
    <row r="123" spans="1:12" ht="33" hidden="1" customHeight="1" collapsed="1">
      <c r="A123" s="741">
        <v>2</v>
      </c>
      <c r="B123" s="741">
        <v>9</v>
      </c>
      <c r="C123" s="741">
        <v>2</v>
      </c>
      <c r="D123" s="741"/>
      <c r="E123" s="741"/>
      <c r="F123" s="741"/>
      <c r="G123" s="744" t="s">
        <v>450</v>
      </c>
      <c r="H123" s="743">
        <v>93</v>
      </c>
      <c r="I123" s="745">
        <f>I124+I128</f>
        <v>0</v>
      </c>
      <c r="J123" s="745">
        <f>J124+J128</f>
        <v>0</v>
      </c>
      <c r="K123" s="741" t="s">
        <v>437</v>
      </c>
      <c r="L123" s="745">
        <f>L124+L128</f>
        <v>0</v>
      </c>
    </row>
    <row r="124" spans="1:12" ht="32.25" hidden="1" customHeight="1" collapsed="1">
      <c r="A124" s="741">
        <v>2</v>
      </c>
      <c r="B124" s="741">
        <v>9</v>
      </c>
      <c r="C124" s="741">
        <v>2</v>
      </c>
      <c r="D124" s="741">
        <v>1</v>
      </c>
      <c r="E124" s="741"/>
      <c r="F124" s="741"/>
      <c r="G124" s="744" t="s">
        <v>263</v>
      </c>
      <c r="H124" s="743">
        <v>94</v>
      </c>
      <c r="I124" s="745">
        <f>I125+I126+I127</f>
        <v>0</v>
      </c>
      <c r="J124" s="745">
        <f>J125+J126+J127</f>
        <v>0</v>
      </c>
      <c r="K124" s="741" t="s">
        <v>437</v>
      </c>
      <c r="L124" s="745">
        <f>L125+L126+L127</f>
        <v>0</v>
      </c>
    </row>
    <row r="125" spans="1:12" ht="44.25" hidden="1" customHeight="1" collapsed="1">
      <c r="A125" s="741">
        <v>2</v>
      </c>
      <c r="B125" s="741">
        <v>9</v>
      </c>
      <c r="C125" s="741">
        <v>2</v>
      </c>
      <c r="D125" s="741">
        <v>1</v>
      </c>
      <c r="E125" s="741">
        <v>1</v>
      </c>
      <c r="F125" s="741">
        <v>1</v>
      </c>
      <c r="G125" s="744" t="s">
        <v>261</v>
      </c>
      <c r="H125" s="743">
        <v>95</v>
      </c>
      <c r="I125" s="742">
        <v>0</v>
      </c>
      <c r="J125" s="742">
        <v>0</v>
      </c>
      <c r="K125" s="741" t="s">
        <v>437</v>
      </c>
      <c r="L125" s="742">
        <v>0</v>
      </c>
    </row>
    <row r="126" spans="1:12" ht="46.5" hidden="1" customHeight="1" collapsed="1">
      <c r="A126" s="741">
        <v>2</v>
      </c>
      <c r="B126" s="741">
        <v>9</v>
      </c>
      <c r="C126" s="741">
        <v>2</v>
      </c>
      <c r="D126" s="741">
        <v>1</v>
      </c>
      <c r="E126" s="741">
        <v>1</v>
      </c>
      <c r="F126" s="741">
        <v>2</v>
      </c>
      <c r="G126" s="744" t="s">
        <v>260</v>
      </c>
      <c r="H126" s="743">
        <v>96</v>
      </c>
      <c r="I126" s="742">
        <v>0</v>
      </c>
      <c r="J126" s="742">
        <v>0</v>
      </c>
      <c r="K126" s="741" t="s">
        <v>437</v>
      </c>
      <c r="L126" s="742">
        <v>0</v>
      </c>
    </row>
    <row r="127" spans="1:12" ht="44.25" hidden="1" customHeight="1" collapsed="1">
      <c r="A127" s="741">
        <v>2</v>
      </c>
      <c r="B127" s="741">
        <v>9</v>
      </c>
      <c r="C127" s="741">
        <v>2</v>
      </c>
      <c r="D127" s="741">
        <v>1</v>
      </c>
      <c r="E127" s="741">
        <v>1</v>
      </c>
      <c r="F127" s="741">
        <v>3</v>
      </c>
      <c r="G127" s="744" t="s">
        <v>259</v>
      </c>
      <c r="H127" s="743">
        <v>97</v>
      </c>
      <c r="I127" s="742">
        <v>0</v>
      </c>
      <c r="J127" s="742">
        <v>0</v>
      </c>
      <c r="K127" s="741" t="s">
        <v>437</v>
      </c>
      <c r="L127" s="742">
        <v>0</v>
      </c>
    </row>
    <row r="128" spans="1:12" ht="34.5" hidden="1" customHeight="1" collapsed="1">
      <c r="A128" s="741">
        <v>2</v>
      </c>
      <c r="B128" s="741">
        <v>9</v>
      </c>
      <c r="C128" s="741">
        <v>2</v>
      </c>
      <c r="D128" s="741">
        <v>2</v>
      </c>
      <c r="E128" s="741"/>
      <c r="F128" s="741"/>
      <c r="G128" s="744" t="s">
        <v>449</v>
      </c>
      <c r="H128" s="743">
        <v>98</v>
      </c>
      <c r="I128" s="745">
        <f>I129</f>
        <v>0</v>
      </c>
      <c r="J128" s="745">
        <f>J129</f>
        <v>0</v>
      </c>
      <c r="K128" s="741" t="s">
        <v>437</v>
      </c>
      <c r="L128" s="745">
        <f>L129</f>
        <v>0</v>
      </c>
    </row>
    <row r="129" spans="1:12" ht="33" hidden="1" customHeight="1" collapsed="1">
      <c r="A129" s="741">
        <v>2</v>
      </c>
      <c r="B129" s="741">
        <v>9</v>
      </c>
      <c r="C129" s="741">
        <v>2</v>
      </c>
      <c r="D129" s="741">
        <v>2</v>
      </c>
      <c r="E129" s="741">
        <v>1</v>
      </c>
      <c r="F129" s="741"/>
      <c r="G129" s="744" t="s">
        <v>448</v>
      </c>
      <c r="H129" s="743">
        <v>99</v>
      </c>
      <c r="I129" s="745">
        <f>I130+I131+I132</f>
        <v>0</v>
      </c>
      <c r="J129" s="745">
        <f>J130+J131+J132</f>
        <v>0</v>
      </c>
      <c r="K129" s="741" t="s">
        <v>437</v>
      </c>
      <c r="L129" s="745">
        <f>L130+L131+L132</f>
        <v>0</v>
      </c>
    </row>
    <row r="130" spans="1:12" ht="43.5" hidden="1" customHeight="1" collapsed="1">
      <c r="A130" s="741">
        <v>2</v>
      </c>
      <c r="B130" s="741">
        <v>9</v>
      </c>
      <c r="C130" s="741">
        <v>2</v>
      </c>
      <c r="D130" s="741">
        <v>2</v>
      </c>
      <c r="E130" s="741">
        <v>1</v>
      </c>
      <c r="F130" s="741">
        <v>1</v>
      </c>
      <c r="G130" s="744" t="s">
        <v>447</v>
      </c>
      <c r="H130" s="743">
        <v>100</v>
      </c>
      <c r="I130" s="742">
        <v>0</v>
      </c>
      <c r="J130" s="742">
        <v>0</v>
      </c>
      <c r="K130" s="741" t="s">
        <v>437</v>
      </c>
      <c r="L130" s="742">
        <v>0</v>
      </c>
    </row>
    <row r="131" spans="1:12" ht="45.75" hidden="1" customHeight="1" collapsed="1">
      <c r="A131" s="741">
        <v>2</v>
      </c>
      <c r="B131" s="741">
        <v>9</v>
      </c>
      <c r="C131" s="741">
        <v>2</v>
      </c>
      <c r="D131" s="741">
        <v>2</v>
      </c>
      <c r="E131" s="741">
        <v>1</v>
      </c>
      <c r="F131" s="741">
        <v>2</v>
      </c>
      <c r="G131" s="744" t="s">
        <v>446</v>
      </c>
      <c r="H131" s="743">
        <v>101</v>
      </c>
      <c r="I131" s="742">
        <v>0</v>
      </c>
      <c r="J131" s="742">
        <v>0</v>
      </c>
      <c r="K131" s="741" t="s">
        <v>437</v>
      </c>
      <c r="L131" s="742">
        <v>0</v>
      </c>
    </row>
    <row r="132" spans="1:12" ht="45" hidden="1" customHeight="1" collapsed="1">
      <c r="A132" s="741">
        <v>2</v>
      </c>
      <c r="B132" s="741">
        <v>9</v>
      </c>
      <c r="C132" s="741">
        <v>2</v>
      </c>
      <c r="D132" s="741">
        <v>2</v>
      </c>
      <c r="E132" s="741">
        <v>1</v>
      </c>
      <c r="F132" s="741">
        <v>3</v>
      </c>
      <c r="G132" s="744" t="s">
        <v>445</v>
      </c>
      <c r="H132" s="743">
        <v>102</v>
      </c>
      <c r="I132" s="742">
        <v>0</v>
      </c>
      <c r="J132" s="742">
        <v>0</v>
      </c>
      <c r="K132" s="741" t="s">
        <v>437</v>
      </c>
      <c r="L132" s="742">
        <v>0</v>
      </c>
    </row>
    <row r="133" spans="1:12" ht="42.75" hidden="1" customHeight="1" collapsed="1">
      <c r="A133" s="716">
        <v>3</v>
      </c>
      <c r="B133" s="716"/>
      <c r="C133" s="716"/>
      <c r="D133" s="716"/>
      <c r="E133" s="716"/>
      <c r="F133" s="716"/>
      <c r="G133" s="715" t="s">
        <v>433</v>
      </c>
      <c r="H133" s="711">
        <v>103</v>
      </c>
      <c r="I133" s="710">
        <f>I134+I165+I166</f>
        <v>0</v>
      </c>
      <c r="J133" s="710">
        <f>J134+J165+J166</f>
        <v>0</v>
      </c>
      <c r="K133" s="741" t="s">
        <v>437</v>
      </c>
      <c r="L133" s="710">
        <f>L134+L165+L166</f>
        <v>0</v>
      </c>
    </row>
    <row r="134" spans="1:12" ht="19.5" hidden="1" customHeight="1" collapsed="1">
      <c r="A134" s="716">
        <v>3</v>
      </c>
      <c r="B134" s="716">
        <v>1</v>
      </c>
      <c r="C134" s="741"/>
      <c r="D134" s="741"/>
      <c r="E134" s="741"/>
      <c r="F134" s="741"/>
      <c r="G134" s="715" t="s">
        <v>252</v>
      </c>
      <c r="H134" s="711">
        <v>104</v>
      </c>
      <c r="I134" s="710">
        <f>I135+I148+I153+I163+I164</f>
        <v>0</v>
      </c>
      <c r="J134" s="710">
        <f>J135+J148+J153+J163+J164</f>
        <v>0</v>
      </c>
      <c r="K134" s="741" t="s">
        <v>437</v>
      </c>
      <c r="L134" s="710">
        <f>L135+L148+L153+L163+L164</f>
        <v>0</v>
      </c>
    </row>
    <row r="135" spans="1:12" ht="22.5" hidden="1" customHeight="1" collapsed="1">
      <c r="A135" s="741">
        <v>3</v>
      </c>
      <c r="B135" s="741">
        <v>1</v>
      </c>
      <c r="C135" s="741">
        <v>1</v>
      </c>
      <c r="D135" s="741"/>
      <c r="E135" s="741"/>
      <c r="F135" s="741"/>
      <c r="G135" s="744" t="s">
        <v>251</v>
      </c>
      <c r="H135" s="743">
        <v>105</v>
      </c>
      <c r="I135" s="745">
        <f>I136+I138+I142+I146+I147</f>
        <v>0</v>
      </c>
      <c r="J135" s="745">
        <f>J136+J138+J142+J146+J147</f>
        <v>0</v>
      </c>
      <c r="K135" s="741" t="s">
        <v>437</v>
      </c>
      <c r="L135" s="745">
        <f>L136+L138+L142+L146+L147</f>
        <v>0</v>
      </c>
    </row>
    <row r="136" spans="1:12" hidden="1" collapsed="1">
      <c r="A136" s="741">
        <v>3</v>
      </c>
      <c r="B136" s="741">
        <v>1</v>
      </c>
      <c r="C136" s="741">
        <v>1</v>
      </c>
      <c r="D136" s="741">
        <v>1</v>
      </c>
      <c r="E136" s="741"/>
      <c r="F136" s="741"/>
      <c r="G136" s="744" t="s">
        <v>444</v>
      </c>
      <c r="H136" s="743">
        <v>106</v>
      </c>
      <c r="I136" s="745">
        <f>I137</f>
        <v>0</v>
      </c>
      <c r="J136" s="745">
        <f>J137</f>
        <v>0</v>
      </c>
      <c r="K136" s="741" t="s">
        <v>437</v>
      </c>
      <c r="L136" s="745">
        <f>L137</f>
        <v>0</v>
      </c>
    </row>
    <row r="137" spans="1:12" hidden="1" collapsed="1">
      <c r="A137" s="741">
        <v>3</v>
      </c>
      <c r="B137" s="741">
        <v>1</v>
      </c>
      <c r="C137" s="741">
        <v>1</v>
      </c>
      <c r="D137" s="741">
        <v>1</v>
      </c>
      <c r="E137" s="741">
        <v>1</v>
      </c>
      <c r="F137" s="741">
        <v>1</v>
      </c>
      <c r="G137" s="744" t="s">
        <v>444</v>
      </c>
      <c r="H137" s="743">
        <v>107</v>
      </c>
      <c r="I137" s="742">
        <v>0</v>
      </c>
      <c r="J137" s="742">
        <v>0</v>
      </c>
      <c r="K137" s="741" t="s">
        <v>437</v>
      </c>
      <c r="L137" s="746">
        <v>0</v>
      </c>
    </row>
    <row r="138" spans="1:12" ht="12.75" hidden="1" customHeight="1" collapsed="1">
      <c r="A138" s="741">
        <v>3</v>
      </c>
      <c r="B138" s="741">
        <v>1</v>
      </c>
      <c r="C138" s="741">
        <v>1</v>
      </c>
      <c r="D138" s="741">
        <v>2</v>
      </c>
      <c r="E138" s="741"/>
      <c r="F138" s="741"/>
      <c r="G138" s="744" t="s">
        <v>248</v>
      </c>
      <c r="H138" s="743">
        <v>108</v>
      </c>
      <c r="I138" s="745">
        <f>I139+I140+I141</f>
        <v>0</v>
      </c>
      <c r="J138" s="745">
        <f>J139+J140+J141</f>
        <v>0</v>
      </c>
      <c r="K138" s="741" t="s">
        <v>437</v>
      </c>
      <c r="L138" s="745">
        <f>L139+L140+L141</f>
        <v>0</v>
      </c>
    </row>
    <row r="139" spans="1:12" ht="15" hidden="1" customHeight="1" collapsed="1">
      <c r="A139" s="741">
        <v>3</v>
      </c>
      <c r="B139" s="741">
        <v>1</v>
      </c>
      <c r="C139" s="741">
        <v>1</v>
      </c>
      <c r="D139" s="741">
        <v>2</v>
      </c>
      <c r="E139" s="741">
        <v>1</v>
      </c>
      <c r="F139" s="741">
        <v>1</v>
      </c>
      <c r="G139" s="744" t="s">
        <v>443</v>
      </c>
      <c r="H139" s="743">
        <v>109</v>
      </c>
      <c r="I139" s="742">
        <v>0</v>
      </c>
      <c r="J139" s="742">
        <v>0</v>
      </c>
      <c r="K139" s="741" t="s">
        <v>437</v>
      </c>
      <c r="L139" s="746">
        <v>0</v>
      </c>
    </row>
    <row r="140" spans="1:12" ht="12" hidden="1" customHeight="1" collapsed="1">
      <c r="A140" s="741">
        <v>3</v>
      </c>
      <c r="B140" s="741">
        <v>1</v>
      </c>
      <c r="C140" s="741">
        <v>1</v>
      </c>
      <c r="D140" s="741">
        <v>2</v>
      </c>
      <c r="E140" s="741">
        <v>1</v>
      </c>
      <c r="F140" s="741">
        <v>2</v>
      </c>
      <c r="G140" s="744" t="s">
        <v>246</v>
      </c>
      <c r="H140" s="743">
        <v>110</v>
      </c>
      <c r="I140" s="742">
        <v>0</v>
      </c>
      <c r="J140" s="742">
        <v>0</v>
      </c>
      <c r="K140" s="741" t="s">
        <v>437</v>
      </c>
      <c r="L140" s="746">
        <v>0</v>
      </c>
    </row>
    <row r="141" spans="1:12" ht="15" hidden="1" customHeight="1" collapsed="1">
      <c r="A141" s="741">
        <v>3</v>
      </c>
      <c r="B141" s="741">
        <v>1</v>
      </c>
      <c r="C141" s="741">
        <v>1</v>
      </c>
      <c r="D141" s="741">
        <v>2</v>
      </c>
      <c r="E141" s="741">
        <v>1</v>
      </c>
      <c r="F141" s="741">
        <v>3</v>
      </c>
      <c r="G141" s="744" t="s">
        <v>245</v>
      </c>
      <c r="H141" s="743">
        <v>111</v>
      </c>
      <c r="I141" s="742">
        <v>0</v>
      </c>
      <c r="J141" s="742">
        <v>0</v>
      </c>
      <c r="K141" s="741" t="s">
        <v>437</v>
      </c>
      <c r="L141" s="746">
        <v>0</v>
      </c>
    </row>
    <row r="142" spans="1:12" ht="12.75" hidden="1" customHeight="1" collapsed="1">
      <c r="A142" s="741">
        <v>3</v>
      </c>
      <c r="B142" s="741">
        <v>1</v>
      </c>
      <c r="C142" s="741">
        <v>1</v>
      </c>
      <c r="D142" s="741">
        <v>3</v>
      </c>
      <c r="E142" s="741"/>
      <c r="F142" s="741"/>
      <c r="G142" s="744" t="s">
        <v>244</v>
      </c>
      <c r="H142" s="743">
        <v>112</v>
      </c>
      <c r="I142" s="745">
        <f>I143+I144+I145</f>
        <v>0</v>
      </c>
      <c r="J142" s="745">
        <f>J143+J144+J145</f>
        <v>0</v>
      </c>
      <c r="K142" s="741" t="s">
        <v>437</v>
      </c>
      <c r="L142" s="745">
        <f>L143+L144+L145</f>
        <v>0</v>
      </c>
    </row>
    <row r="143" spans="1:12" ht="14.25" hidden="1" customHeight="1" collapsed="1">
      <c r="A143" s="741">
        <v>3</v>
      </c>
      <c r="B143" s="741">
        <v>1</v>
      </c>
      <c r="C143" s="741">
        <v>1</v>
      </c>
      <c r="D143" s="741">
        <v>3</v>
      </c>
      <c r="E143" s="741">
        <v>1</v>
      </c>
      <c r="F143" s="741">
        <v>1</v>
      </c>
      <c r="G143" s="744" t="s">
        <v>243</v>
      </c>
      <c r="H143" s="743">
        <v>113</v>
      </c>
      <c r="I143" s="742">
        <v>0</v>
      </c>
      <c r="J143" s="742">
        <v>0</v>
      </c>
      <c r="K143" s="741" t="s">
        <v>437</v>
      </c>
      <c r="L143" s="746">
        <v>0</v>
      </c>
    </row>
    <row r="144" spans="1:12" ht="15.75" hidden="1" customHeight="1" collapsed="1">
      <c r="A144" s="741">
        <v>3</v>
      </c>
      <c r="B144" s="741">
        <v>1</v>
      </c>
      <c r="C144" s="741">
        <v>1</v>
      </c>
      <c r="D144" s="741">
        <v>3</v>
      </c>
      <c r="E144" s="741">
        <v>1</v>
      </c>
      <c r="F144" s="741">
        <v>2</v>
      </c>
      <c r="G144" s="744" t="s">
        <v>242</v>
      </c>
      <c r="H144" s="743">
        <v>114</v>
      </c>
      <c r="I144" s="742">
        <v>0</v>
      </c>
      <c r="J144" s="742">
        <v>0</v>
      </c>
      <c r="K144" s="741" t="s">
        <v>437</v>
      </c>
      <c r="L144" s="746">
        <v>0</v>
      </c>
    </row>
    <row r="145" spans="1:12" ht="12" hidden="1" customHeight="1" collapsed="1">
      <c r="A145" s="741">
        <v>3</v>
      </c>
      <c r="B145" s="741">
        <v>1</v>
      </c>
      <c r="C145" s="741">
        <v>1</v>
      </c>
      <c r="D145" s="741">
        <v>3</v>
      </c>
      <c r="E145" s="741">
        <v>1</v>
      </c>
      <c r="F145" s="741">
        <v>3</v>
      </c>
      <c r="G145" s="744" t="s">
        <v>241</v>
      </c>
      <c r="H145" s="743">
        <v>115</v>
      </c>
      <c r="I145" s="742">
        <v>0</v>
      </c>
      <c r="J145" s="742">
        <v>0</v>
      </c>
      <c r="K145" s="741" t="s">
        <v>437</v>
      </c>
      <c r="L145" s="746">
        <v>0</v>
      </c>
    </row>
    <row r="146" spans="1:12" ht="13.5" hidden="1" customHeight="1" collapsed="1">
      <c r="A146" s="741">
        <v>3</v>
      </c>
      <c r="B146" s="741">
        <v>1</v>
      </c>
      <c r="C146" s="741">
        <v>1</v>
      </c>
      <c r="D146" s="741">
        <v>4</v>
      </c>
      <c r="E146" s="741"/>
      <c r="F146" s="741"/>
      <c r="G146" s="744" t="s">
        <v>240</v>
      </c>
      <c r="H146" s="743">
        <v>116</v>
      </c>
      <c r="I146" s="742">
        <v>0</v>
      </c>
      <c r="J146" s="742">
        <v>0</v>
      </c>
      <c r="K146" s="741" t="s">
        <v>437</v>
      </c>
      <c r="L146" s="742">
        <v>0</v>
      </c>
    </row>
    <row r="147" spans="1:12" ht="22.5" hidden="1" customHeight="1" collapsed="1">
      <c r="A147" s="741">
        <v>3</v>
      </c>
      <c r="B147" s="741">
        <v>1</v>
      </c>
      <c r="C147" s="741">
        <v>1</v>
      </c>
      <c r="D147" s="741">
        <v>5</v>
      </c>
      <c r="E147" s="741"/>
      <c r="F147" s="741"/>
      <c r="G147" s="744" t="s">
        <v>236</v>
      </c>
      <c r="H147" s="743">
        <v>117</v>
      </c>
      <c r="I147" s="742">
        <v>0</v>
      </c>
      <c r="J147" s="742">
        <v>0</v>
      </c>
      <c r="K147" s="741" t="s">
        <v>437</v>
      </c>
      <c r="L147" s="742">
        <v>0</v>
      </c>
    </row>
    <row r="148" spans="1:12" ht="13.5" hidden="1" customHeight="1" collapsed="1">
      <c r="A148" s="741">
        <v>3</v>
      </c>
      <c r="B148" s="741">
        <v>1</v>
      </c>
      <c r="C148" s="741">
        <v>2</v>
      </c>
      <c r="D148" s="741"/>
      <c r="E148" s="741"/>
      <c r="F148" s="741"/>
      <c r="G148" s="744" t="s">
        <v>235</v>
      </c>
      <c r="H148" s="743">
        <v>118</v>
      </c>
      <c r="I148" s="745">
        <f>I149+I150+I151+I152</f>
        <v>0</v>
      </c>
      <c r="J148" s="745">
        <f>J149+J150+J151+J152</f>
        <v>0</v>
      </c>
      <c r="K148" s="741" t="s">
        <v>437</v>
      </c>
      <c r="L148" s="745">
        <f>L149+L150+L151+L152</f>
        <v>0</v>
      </c>
    </row>
    <row r="149" spans="1:12" ht="33" hidden="1" customHeight="1" collapsed="1">
      <c r="A149" s="741">
        <v>3</v>
      </c>
      <c r="B149" s="741">
        <v>1</v>
      </c>
      <c r="C149" s="741">
        <v>2</v>
      </c>
      <c r="D149" s="741">
        <v>1</v>
      </c>
      <c r="E149" s="741">
        <v>1</v>
      </c>
      <c r="F149" s="741">
        <v>2</v>
      </c>
      <c r="G149" s="744" t="s">
        <v>234</v>
      </c>
      <c r="H149" s="743">
        <v>119</v>
      </c>
      <c r="I149" s="742">
        <v>0</v>
      </c>
      <c r="J149" s="742">
        <v>0</v>
      </c>
      <c r="K149" s="741" t="s">
        <v>437</v>
      </c>
      <c r="L149" s="742">
        <v>0</v>
      </c>
    </row>
    <row r="150" spans="1:12" hidden="1" collapsed="1">
      <c r="A150" s="741">
        <v>3</v>
      </c>
      <c r="B150" s="741">
        <v>1</v>
      </c>
      <c r="C150" s="741">
        <v>2</v>
      </c>
      <c r="D150" s="741">
        <v>1</v>
      </c>
      <c r="E150" s="741">
        <v>1</v>
      </c>
      <c r="F150" s="741">
        <v>3</v>
      </c>
      <c r="G150" s="744" t="s">
        <v>442</v>
      </c>
      <c r="H150" s="743">
        <v>120</v>
      </c>
      <c r="I150" s="742">
        <v>0</v>
      </c>
      <c r="J150" s="742">
        <v>0</v>
      </c>
      <c r="K150" s="741" t="s">
        <v>437</v>
      </c>
      <c r="L150" s="742">
        <v>0</v>
      </c>
    </row>
    <row r="151" spans="1:12" ht="15" hidden="1" customHeight="1" collapsed="1">
      <c r="A151" s="741">
        <v>3</v>
      </c>
      <c r="B151" s="741">
        <v>1</v>
      </c>
      <c r="C151" s="741">
        <v>2</v>
      </c>
      <c r="D151" s="741">
        <v>1</v>
      </c>
      <c r="E151" s="741">
        <v>1</v>
      </c>
      <c r="F151" s="741">
        <v>4</v>
      </c>
      <c r="G151" s="744" t="s">
        <v>232</v>
      </c>
      <c r="H151" s="743">
        <v>121</v>
      </c>
      <c r="I151" s="742">
        <v>0</v>
      </c>
      <c r="J151" s="742">
        <v>0</v>
      </c>
      <c r="K151" s="741" t="s">
        <v>437</v>
      </c>
      <c r="L151" s="742">
        <v>0</v>
      </c>
    </row>
    <row r="152" spans="1:12" ht="16.5" hidden="1" customHeight="1" collapsed="1">
      <c r="A152" s="741">
        <v>3</v>
      </c>
      <c r="B152" s="741">
        <v>1</v>
      </c>
      <c r="C152" s="741">
        <v>2</v>
      </c>
      <c r="D152" s="741">
        <v>1</v>
      </c>
      <c r="E152" s="741">
        <v>1</v>
      </c>
      <c r="F152" s="741">
        <v>5</v>
      </c>
      <c r="G152" s="744" t="s">
        <v>231</v>
      </c>
      <c r="H152" s="743">
        <v>122</v>
      </c>
      <c r="I152" s="742">
        <v>0</v>
      </c>
      <c r="J152" s="742">
        <v>0</v>
      </c>
      <c r="K152" s="741" t="s">
        <v>437</v>
      </c>
      <c r="L152" s="742">
        <v>0</v>
      </c>
    </row>
    <row r="153" spans="1:12" ht="13.5" hidden="1" customHeight="1" collapsed="1">
      <c r="A153" s="741">
        <v>3</v>
      </c>
      <c r="B153" s="741">
        <v>1</v>
      </c>
      <c r="C153" s="741">
        <v>3</v>
      </c>
      <c r="D153" s="741"/>
      <c r="E153" s="741"/>
      <c r="F153" s="741"/>
      <c r="G153" s="744" t="s">
        <v>230</v>
      </c>
      <c r="H153" s="743">
        <v>123</v>
      </c>
      <c r="I153" s="745">
        <f>I154+I156</f>
        <v>0</v>
      </c>
      <c r="J153" s="745">
        <f>J154+J156</f>
        <v>0</v>
      </c>
      <c r="K153" s="741" t="s">
        <v>437</v>
      </c>
      <c r="L153" s="745">
        <f>L154+L156</f>
        <v>0</v>
      </c>
    </row>
    <row r="154" spans="1:12" ht="20.25" hidden="1" customHeight="1" collapsed="1">
      <c r="A154" s="741">
        <v>3</v>
      </c>
      <c r="B154" s="741">
        <v>1</v>
      </c>
      <c r="C154" s="741">
        <v>3</v>
      </c>
      <c r="D154" s="741">
        <v>1</v>
      </c>
      <c r="E154" s="741"/>
      <c r="F154" s="741"/>
      <c r="G154" s="744" t="s">
        <v>229</v>
      </c>
      <c r="H154" s="743">
        <v>124</v>
      </c>
      <c r="I154" s="745">
        <f>I155</f>
        <v>0</v>
      </c>
      <c r="J154" s="745">
        <f>J155</f>
        <v>0</v>
      </c>
      <c r="K154" s="741" t="s">
        <v>437</v>
      </c>
      <c r="L154" s="745">
        <f>L155</f>
        <v>0</v>
      </c>
    </row>
    <row r="155" spans="1:12" ht="21.75" hidden="1" customHeight="1" collapsed="1">
      <c r="A155" s="741">
        <v>3</v>
      </c>
      <c r="B155" s="741">
        <v>1</v>
      </c>
      <c r="C155" s="741">
        <v>3</v>
      </c>
      <c r="D155" s="741">
        <v>1</v>
      </c>
      <c r="E155" s="741">
        <v>1</v>
      </c>
      <c r="F155" s="741">
        <v>1</v>
      </c>
      <c r="G155" s="744" t="s">
        <v>229</v>
      </c>
      <c r="H155" s="743">
        <v>125</v>
      </c>
      <c r="I155" s="742">
        <v>0</v>
      </c>
      <c r="J155" s="742">
        <v>0</v>
      </c>
      <c r="K155" s="741" t="s">
        <v>437</v>
      </c>
      <c r="L155" s="742">
        <v>0</v>
      </c>
    </row>
    <row r="156" spans="1:12" ht="12.75" hidden="1" customHeight="1" collapsed="1">
      <c r="A156" s="741">
        <v>3</v>
      </c>
      <c r="B156" s="741">
        <v>1</v>
      </c>
      <c r="C156" s="741">
        <v>3</v>
      </c>
      <c r="D156" s="741">
        <v>2</v>
      </c>
      <c r="E156" s="741"/>
      <c r="F156" s="741"/>
      <c r="G156" s="744" t="s">
        <v>223</v>
      </c>
      <c r="H156" s="743">
        <v>126</v>
      </c>
      <c r="I156" s="745">
        <f>I157+I158+I159+I160+I161+I162</f>
        <v>0</v>
      </c>
      <c r="J156" s="745">
        <f>J157+J158+J159+J160+J161+J162</f>
        <v>0</v>
      </c>
      <c r="K156" s="741" t="s">
        <v>437</v>
      </c>
      <c r="L156" s="745">
        <f>L157+L158+L159+L160+L161+L162</f>
        <v>0</v>
      </c>
    </row>
    <row r="157" spans="1:12" ht="14.25" hidden="1" customHeight="1" collapsed="1">
      <c r="A157" s="741">
        <v>3</v>
      </c>
      <c r="B157" s="741">
        <v>1</v>
      </c>
      <c r="C157" s="741">
        <v>3</v>
      </c>
      <c r="D157" s="741">
        <v>2</v>
      </c>
      <c r="E157" s="741">
        <v>1</v>
      </c>
      <c r="F157" s="741">
        <v>1</v>
      </c>
      <c r="G157" s="744" t="s">
        <v>228</v>
      </c>
      <c r="H157" s="743">
        <v>127</v>
      </c>
      <c r="I157" s="742">
        <v>0</v>
      </c>
      <c r="J157" s="742">
        <v>0</v>
      </c>
      <c r="K157" s="741" t="s">
        <v>437</v>
      </c>
      <c r="L157" s="742">
        <v>0</v>
      </c>
    </row>
    <row r="158" spans="1:12" ht="15.75" hidden="1" customHeight="1" collapsed="1">
      <c r="A158" s="741">
        <v>3</v>
      </c>
      <c r="B158" s="741">
        <v>1</v>
      </c>
      <c r="C158" s="741">
        <v>3</v>
      </c>
      <c r="D158" s="741">
        <v>2</v>
      </c>
      <c r="E158" s="741">
        <v>1</v>
      </c>
      <c r="F158" s="741">
        <v>2</v>
      </c>
      <c r="G158" s="744" t="s">
        <v>441</v>
      </c>
      <c r="H158" s="743">
        <v>128</v>
      </c>
      <c r="I158" s="742">
        <v>0</v>
      </c>
      <c r="J158" s="742">
        <v>0</v>
      </c>
      <c r="K158" s="741" t="s">
        <v>437</v>
      </c>
      <c r="L158" s="742">
        <v>0</v>
      </c>
    </row>
    <row r="159" spans="1:12" ht="14.25" hidden="1" customHeight="1" collapsed="1">
      <c r="A159" s="741">
        <v>3</v>
      </c>
      <c r="B159" s="741">
        <v>1</v>
      </c>
      <c r="C159" s="741">
        <v>3</v>
      </c>
      <c r="D159" s="741">
        <v>2</v>
      </c>
      <c r="E159" s="741">
        <v>1</v>
      </c>
      <c r="F159" s="741">
        <v>3</v>
      </c>
      <c r="G159" s="744" t="s">
        <v>226</v>
      </c>
      <c r="H159" s="743">
        <v>129</v>
      </c>
      <c r="I159" s="742">
        <v>0</v>
      </c>
      <c r="J159" s="742">
        <v>0</v>
      </c>
      <c r="K159" s="741" t="s">
        <v>437</v>
      </c>
      <c r="L159" s="742">
        <v>0</v>
      </c>
    </row>
    <row r="160" spans="1:12" ht="22.5" hidden="1" customHeight="1" collapsed="1">
      <c r="A160" s="741">
        <v>3</v>
      </c>
      <c r="B160" s="741">
        <v>1</v>
      </c>
      <c r="C160" s="741">
        <v>3</v>
      </c>
      <c r="D160" s="741">
        <v>2</v>
      </c>
      <c r="E160" s="741">
        <v>1</v>
      </c>
      <c r="F160" s="741">
        <v>4</v>
      </c>
      <c r="G160" s="744" t="s">
        <v>440</v>
      </c>
      <c r="H160" s="743">
        <v>130</v>
      </c>
      <c r="I160" s="742">
        <v>0</v>
      </c>
      <c r="J160" s="742">
        <v>0</v>
      </c>
      <c r="K160" s="741" t="s">
        <v>437</v>
      </c>
      <c r="L160" s="742">
        <v>0</v>
      </c>
    </row>
    <row r="161" spans="1:12" ht="14.25" hidden="1" customHeight="1" collapsed="1">
      <c r="A161" s="741">
        <v>3</v>
      </c>
      <c r="B161" s="741">
        <v>1</v>
      </c>
      <c r="C161" s="741">
        <v>3</v>
      </c>
      <c r="D161" s="741">
        <v>2</v>
      </c>
      <c r="E161" s="741">
        <v>1</v>
      </c>
      <c r="F161" s="741">
        <v>5</v>
      </c>
      <c r="G161" s="744" t="s">
        <v>224</v>
      </c>
      <c r="H161" s="743">
        <v>131</v>
      </c>
      <c r="I161" s="742">
        <v>0</v>
      </c>
      <c r="J161" s="742">
        <v>0</v>
      </c>
      <c r="K161" s="741" t="s">
        <v>437</v>
      </c>
      <c r="L161" s="742">
        <v>0</v>
      </c>
    </row>
    <row r="162" spans="1:12" ht="18" hidden="1" customHeight="1" collapsed="1">
      <c r="A162" s="741">
        <v>3</v>
      </c>
      <c r="B162" s="741">
        <v>1</v>
      </c>
      <c r="C162" s="741">
        <v>3</v>
      </c>
      <c r="D162" s="741">
        <v>2</v>
      </c>
      <c r="E162" s="741">
        <v>1</v>
      </c>
      <c r="F162" s="741">
        <v>6</v>
      </c>
      <c r="G162" s="744" t="s">
        <v>223</v>
      </c>
      <c r="H162" s="743">
        <v>132</v>
      </c>
      <c r="I162" s="742">
        <v>0</v>
      </c>
      <c r="J162" s="742">
        <v>0</v>
      </c>
      <c r="K162" s="741" t="s">
        <v>437</v>
      </c>
      <c r="L162" s="742">
        <v>0</v>
      </c>
    </row>
    <row r="163" spans="1:12" ht="22.5" hidden="1" customHeight="1" collapsed="1">
      <c r="A163" s="741">
        <v>3</v>
      </c>
      <c r="B163" s="741">
        <v>1</v>
      </c>
      <c r="C163" s="741">
        <v>4</v>
      </c>
      <c r="D163" s="741"/>
      <c r="E163" s="741"/>
      <c r="F163" s="741"/>
      <c r="G163" s="744" t="s">
        <v>221</v>
      </c>
      <c r="H163" s="743">
        <v>133</v>
      </c>
      <c r="I163" s="742">
        <v>0</v>
      </c>
      <c r="J163" s="742">
        <v>0</v>
      </c>
      <c r="K163" s="741" t="s">
        <v>437</v>
      </c>
      <c r="L163" s="742">
        <v>0</v>
      </c>
    </row>
    <row r="164" spans="1:12" ht="26.25" hidden="1" customHeight="1" collapsed="1">
      <c r="A164" s="741">
        <v>3</v>
      </c>
      <c r="B164" s="741">
        <v>1</v>
      </c>
      <c r="C164" s="741">
        <v>5</v>
      </c>
      <c r="D164" s="741"/>
      <c r="E164" s="741"/>
      <c r="F164" s="741"/>
      <c r="G164" s="744" t="s">
        <v>439</v>
      </c>
      <c r="H164" s="743">
        <v>134</v>
      </c>
      <c r="I164" s="742">
        <v>0</v>
      </c>
      <c r="J164" s="742">
        <v>0</v>
      </c>
      <c r="K164" s="741" t="s">
        <v>437</v>
      </c>
      <c r="L164" s="742">
        <v>0</v>
      </c>
    </row>
    <row r="165" spans="1:12" ht="30" hidden="1" customHeight="1" collapsed="1">
      <c r="A165" s="716">
        <v>3</v>
      </c>
      <c r="B165" s="716">
        <v>2</v>
      </c>
      <c r="C165" s="716"/>
      <c r="D165" s="716"/>
      <c r="E165" s="716"/>
      <c r="F165" s="716"/>
      <c r="G165" s="715" t="s">
        <v>216</v>
      </c>
      <c r="H165" s="711">
        <v>135</v>
      </c>
      <c r="I165" s="714">
        <v>0</v>
      </c>
      <c r="J165" s="714">
        <v>0</v>
      </c>
      <c r="K165" s="741" t="s">
        <v>437</v>
      </c>
      <c r="L165" s="714">
        <v>0</v>
      </c>
    </row>
    <row r="166" spans="1:12" ht="27.75" hidden="1" customHeight="1" collapsed="1">
      <c r="A166" s="716">
        <v>3</v>
      </c>
      <c r="B166" s="716">
        <v>3</v>
      </c>
      <c r="C166" s="716"/>
      <c r="D166" s="716"/>
      <c r="E166" s="716"/>
      <c r="F166" s="716"/>
      <c r="G166" s="715" t="s">
        <v>438</v>
      </c>
      <c r="H166" s="711">
        <v>136</v>
      </c>
      <c r="I166" s="714">
        <v>0</v>
      </c>
      <c r="J166" s="714">
        <v>0</v>
      </c>
      <c r="K166" s="741" t="s">
        <v>437</v>
      </c>
      <c r="L166" s="714">
        <v>0</v>
      </c>
    </row>
    <row r="167" spans="1:12">
      <c r="A167" s="741"/>
      <c r="B167" s="741"/>
      <c r="C167" s="741"/>
      <c r="D167" s="741"/>
      <c r="E167" s="741"/>
      <c r="F167" s="741"/>
      <c r="G167" s="715" t="s">
        <v>432</v>
      </c>
      <c r="H167" s="711">
        <v>137</v>
      </c>
      <c r="I167" s="710">
        <f>I31+I133</f>
        <v>83.95</v>
      </c>
      <c r="J167" s="710">
        <f>J31+J133</f>
        <v>11647.82</v>
      </c>
      <c r="K167" s="710">
        <f>K31</f>
        <v>0</v>
      </c>
      <c r="L167" s="710">
        <f>L31+L133</f>
        <v>0</v>
      </c>
    </row>
    <row r="168" spans="1:12">
      <c r="A168" s="701"/>
      <c r="B168" s="701"/>
      <c r="C168" s="701"/>
      <c r="D168" s="701"/>
      <c r="E168" s="701"/>
      <c r="F168" s="701"/>
      <c r="G168" s="740"/>
      <c r="H168" s="739"/>
      <c r="I168" s="709"/>
      <c r="J168" s="709"/>
      <c r="K168" s="709"/>
      <c r="L168" s="709"/>
    </row>
    <row r="169" spans="1:12" ht="11.25" customHeight="1">
      <c r="A169" s="738" t="s">
        <v>114</v>
      </c>
      <c r="B169" s="737"/>
      <c r="C169" s="737"/>
      <c r="D169" s="737"/>
      <c r="E169" s="737"/>
      <c r="F169" s="736"/>
      <c r="G169" s="735" t="s">
        <v>113</v>
      </c>
      <c r="H169" s="735" t="s">
        <v>355</v>
      </c>
      <c r="I169" s="734" t="s">
        <v>436</v>
      </c>
      <c r="J169" s="734"/>
      <c r="K169" s="733"/>
      <c r="L169" s="733"/>
    </row>
    <row r="170" spans="1:12" ht="9.75" customHeight="1">
      <c r="A170" s="732"/>
      <c r="B170" s="731"/>
      <c r="C170" s="731"/>
      <c r="D170" s="731"/>
      <c r="E170" s="731"/>
      <c r="F170" s="730"/>
      <c r="G170" s="729"/>
      <c r="H170" s="728"/>
      <c r="I170" s="727" t="s">
        <v>111</v>
      </c>
      <c r="J170" s="726"/>
      <c r="K170" s="709"/>
      <c r="L170" s="709"/>
    </row>
    <row r="171" spans="1:12" ht="46.5" customHeight="1">
      <c r="A171" s="725"/>
      <c r="B171" s="724"/>
      <c r="C171" s="724"/>
      <c r="D171" s="724"/>
      <c r="E171" s="724"/>
      <c r="F171" s="723"/>
      <c r="G171" s="722"/>
      <c r="H171" s="721"/>
      <c r="I171" s="720" t="s">
        <v>435</v>
      </c>
      <c r="J171" s="720" t="s">
        <v>434</v>
      </c>
      <c r="K171" s="709"/>
      <c r="L171" s="709"/>
    </row>
    <row r="172" spans="1:12" hidden="1" collapsed="1">
      <c r="A172" s="718">
        <v>2</v>
      </c>
      <c r="B172" s="719"/>
      <c r="C172" s="719"/>
      <c r="D172" s="719"/>
      <c r="E172" s="719"/>
      <c r="F172" s="719"/>
      <c r="G172" s="719" t="s">
        <v>346</v>
      </c>
      <c r="H172" s="718">
        <v>138</v>
      </c>
      <c r="I172" s="717">
        <v>0</v>
      </c>
      <c r="J172" s="717">
        <v>0</v>
      </c>
      <c r="K172" s="709"/>
      <c r="L172" s="717">
        <v>0</v>
      </c>
    </row>
    <row r="173" spans="1:12" ht="44.25" hidden="1" customHeight="1" collapsed="1">
      <c r="A173" s="716">
        <v>3</v>
      </c>
      <c r="B173" s="713"/>
      <c r="C173" s="713"/>
      <c r="D173" s="713"/>
      <c r="E173" s="713"/>
      <c r="F173" s="713"/>
      <c r="G173" s="715" t="s">
        <v>433</v>
      </c>
      <c r="H173" s="711">
        <v>139</v>
      </c>
      <c r="I173" s="714">
        <v>0</v>
      </c>
      <c r="J173" s="714">
        <v>0</v>
      </c>
      <c r="K173" s="709"/>
      <c r="L173" s="714">
        <v>0</v>
      </c>
    </row>
    <row r="174" spans="1:12">
      <c r="A174" s="713"/>
      <c r="B174" s="713"/>
      <c r="C174" s="713"/>
      <c r="D174" s="713"/>
      <c r="E174" s="713"/>
      <c r="F174" s="713"/>
      <c r="G174" s="712" t="s">
        <v>432</v>
      </c>
      <c r="H174" s="711">
        <v>140</v>
      </c>
      <c r="I174" s="710">
        <f>I172+I173</f>
        <v>0</v>
      </c>
      <c r="J174" s="710">
        <f>J172+J173</f>
        <v>0</v>
      </c>
      <c r="K174" s="709"/>
      <c r="L174" s="709"/>
    </row>
    <row r="177" spans="1:14">
      <c r="A177" s="706" t="s">
        <v>45</v>
      </c>
      <c r="B177" s="706"/>
      <c r="C177" s="706"/>
      <c r="D177" s="706"/>
      <c r="E177" s="706"/>
      <c r="F177" s="706"/>
      <c r="G177" s="706"/>
      <c r="H177" s="706"/>
      <c r="I177" s="706"/>
      <c r="J177" s="705" t="s">
        <v>40</v>
      </c>
      <c r="K177" s="705"/>
      <c r="L177" s="705"/>
      <c r="M177" s="704"/>
    </row>
    <row r="178" spans="1:14" ht="19.5" customHeight="1">
      <c r="A178" s="708" t="s">
        <v>431</v>
      </c>
      <c r="B178" s="707"/>
      <c r="C178" s="707"/>
      <c r="D178" s="707"/>
      <c r="E178" s="707"/>
      <c r="F178" s="707"/>
      <c r="G178" s="707"/>
      <c r="H178" s="707"/>
      <c r="I178" s="707"/>
      <c r="J178" s="707"/>
      <c r="K178" s="707"/>
      <c r="L178" s="707"/>
      <c r="M178" s="704"/>
    </row>
    <row r="179" spans="1:14" ht="15" customHeight="1"/>
    <row r="180" spans="1:14">
      <c r="A180" s="706" t="s">
        <v>43</v>
      </c>
      <c r="B180" s="706"/>
      <c r="C180" s="706"/>
      <c r="D180" s="706"/>
      <c r="E180" s="706"/>
      <c r="F180" s="706"/>
      <c r="G180" s="706"/>
      <c r="H180" s="706"/>
      <c r="I180" s="706"/>
      <c r="J180" s="705" t="s">
        <v>41</v>
      </c>
      <c r="K180" s="705"/>
      <c r="L180" s="705"/>
      <c r="M180" s="704"/>
      <c r="N180" s="703"/>
    </row>
    <row r="181" spans="1:14">
      <c r="A181" s="701" t="s">
        <v>430</v>
      </c>
      <c r="B181" s="701"/>
      <c r="C181" s="701"/>
      <c r="D181" s="701"/>
      <c r="E181" s="701"/>
      <c r="F181" s="701"/>
      <c r="G181" s="701"/>
      <c r="H181" s="701"/>
      <c r="I181" s="701"/>
      <c r="J181" s="701"/>
      <c r="K181" s="701"/>
      <c r="L181" s="701"/>
      <c r="M181" s="702"/>
    </row>
    <row r="182" spans="1:14">
      <c r="A182" s="701" t="s">
        <v>429</v>
      </c>
      <c r="B182" s="700"/>
      <c r="C182" s="700"/>
      <c r="D182" s="700"/>
      <c r="E182" s="700"/>
      <c r="F182" s="700"/>
      <c r="G182" s="700"/>
      <c r="H182" s="700"/>
      <c r="I182" s="700"/>
      <c r="J182" s="700"/>
      <c r="K182" s="700"/>
      <c r="L182" s="700"/>
    </row>
  </sheetData>
  <sheetProtection formatCells="0" formatColumns="0" formatRows="0" insertColumns="0" insertRows="0" insertHyperlinks="0" deleteColumns="0" deleteRows="0" sort="0" autoFilter="0" pivotTables="0"/>
  <mergeCells count="28">
    <mergeCell ref="C7:L7"/>
    <mergeCell ref="G25:G29"/>
    <mergeCell ref="E10:M10"/>
    <mergeCell ref="H25:H29"/>
    <mergeCell ref="G18:K18"/>
    <mergeCell ref="A25:F29"/>
    <mergeCell ref="I21:K21"/>
    <mergeCell ref="I22:K22"/>
    <mergeCell ref="J28:J29"/>
    <mergeCell ref="A178:L178"/>
    <mergeCell ref="C8:L8"/>
    <mergeCell ref="G17:J17"/>
    <mergeCell ref="G12:K12"/>
    <mergeCell ref="G14:K14"/>
    <mergeCell ref="H169:H171"/>
    <mergeCell ref="I27:I29"/>
    <mergeCell ref="A169:F171"/>
    <mergeCell ref="G169:G171"/>
    <mergeCell ref="A177:I177"/>
    <mergeCell ref="J177:L177"/>
    <mergeCell ref="J180:L180"/>
    <mergeCell ref="A180:I180"/>
    <mergeCell ref="I1:L1"/>
    <mergeCell ref="I2:L2"/>
    <mergeCell ref="I3:L3"/>
    <mergeCell ref="I4:L4"/>
    <mergeCell ref="I5:L5"/>
    <mergeCell ref="I23:K23"/>
  </mergeCells>
  <pageMargins left="0.94488188976377963" right="0.23622047244094491" top="0.47244094488188981" bottom="0.27559055118110237" header="0.23622047244094491" footer="0.19685039370078741"/>
  <pageSetup paperSize="9" orientation="portrait" r:id="rId1"/>
  <headerFooter alignWithMargins="0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5"/>
  <sheetViews>
    <sheetView workbookViewId="0">
      <selection activeCell="A10" sqref="A10"/>
    </sheetView>
  </sheetViews>
  <sheetFormatPr defaultRowHeight="12.75"/>
  <cols>
    <col min="1" max="1" width="10.42578125" customWidth="1"/>
    <col min="2" max="2" width="13.5703125" customWidth="1"/>
    <col min="3" max="3" width="27.28515625" customWidth="1"/>
    <col min="4" max="4" width="17.28515625" customWidth="1"/>
    <col min="5" max="5" width="10.42578125" customWidth="1"/>
    <col min="6" max="6" width="13.140625" customWidth="1"/>
  </cols>
  <sheetData>
    <row r="3" spans="1:6" ht="14.25">
      <c r="A3" s="175" t="s">
        <v>413</v>
      </c>
      <c r="B3" s="505"/>
      <c r="C3" s="504" t="s">
        <v>422</v>
      </c>
      <c r="D3" s="503"/>
      <c r="E3" s="503"/>
      <c r="F3" s="503"/>
    </row>
    <row r="4" spans="1:6">
      <c r="A4" s="175" t="s">
        <v>412</v>
      </c>
    </row>
    <row r="5" spans="1:6">
      <c r="A5" s="175"/>
    </row>
    <row r="6" spans="1:6" ht="14.25">
      <c r="A6" s="175" t="s">
        <v>411</v>
      </c>
      <c r="B6" s="502"/>
    </row>
    <row r="7" spans="1:6">
      <c r="A7" s="175"/>
    </row>
    <row r="8" spans="1:6">
      <c r="A8" s="175" t="s">
        <v>410</v>
      </c>
    </row>
    <row r="9" spans="1:6">
      <c r="A9" s="175"/>
    </row>
    <row r="10" spans="1:6">
      <c r="A10" s="175" t="s">
        <v>504</v>
      </c>
    </row>
    <row r="12" spans="1:6">
      <c r="A12" t="s">
        <v>409</v>
      </c>
    </row>
    <row r="13" spans="1:6" ht="14.25">
      <c r="A13" s="502" t="s">
        <v>408</v>
      </c>
    </row>
    <row r="14" spans="1:6">
      <c r="A14" s="178" t="s">
        <v>407</v>
      </c>
      <c r="B14" s="178" t="s">
        <v>406</v>
      </c>
      <c r="C14" s="178" t="s">
        <v>405</v>
      </c>
      <c r="D14" s="178" t="s">
        <v>404</v>
      </c>
      <c r="E14" s="178" t="s">
        <v>403</v>
      </c>
      <c r="F14" s="178" t="s">
        <v>402</v>
      </c>
    </row>
    <row r="15" spans="1:6">
      <c r="A15" s="178" t="s">
        <v>401</v>
      </c>
      <c r="B15" s="178" t="s">
        <v>400</v>
      </c>
      <c r="C15" s="178"/>
      <c r="D15" s="178"/>
      <c r="E15" s="178"/>
      <c r="F15" s="178"/>
    </row>
    <row r="16" spans="1:6">
      <c r="A16" s="178">
        <v>1</v>
      </c>
      <c r="B16" s="178" t="s">
        <v>102</v>
      </c>
      <c r="C16" s="178" t="s">
        <v>399</v>
      </c>
      <c r="D16" s="190" t="s">
        <v>423</v>
      </c>
      <c r="E16" s="178">
        <v>7</v>
      </c>
      <c r="F16" s="178">
        <v>983.94</v>
      </c>
    </row>
    <row r="17" spans="1:6">
      <c r="A17" s="178"/>
      <c r="B17" s="178" t="s">
        <v>102</v>
      </c>
      <c r="C17" s="178" t="s">
        <v>398</v>
      </c>
      <c r="D17" s="190" t="s">
        <v>423</v>
      </c>
      <c r="E17" s="178">
        <v>7</v>
      </c>
      <c r="F17" s="178">
        <v>62759.37</v>
      </c>
    </row>
    <row r="18" spans="1:6">
      <c r="A18" s="178"/>
      <c r="B18" s="192" t="s">
        <v>72</v>
      </c>
      <c r="C18" s="192"/>
      <c r="D18" s="192" t="s">
        <v>424</v>
      </c>
      <c r="E18" s="192">
        <v>7</v>
      </c>
      <c r="F18" s="192">
        <f>SUM(F16:F17)</f>
        <v>63743.310000000005</v>
      </c>
    </row>
    <row r="21" spans="1:6">
      <c r="A21" s="175" t="s">
        <v>397</v>
      </c>
      <c r="B21" s="175" t="s">
        <v>396</v>
      </c>
      <c r="C21" s="8"/>
    </row>
    <row r="22" spans="1:6">
      <c r="B22" s="175" t="s">
        <v>395</v>
      </c>
    </row>
    <row r="24" spans="1:6">
      <c r="A24" t="s">
        <v>43</v>
      </c>
      <c r="B24" s="175" t="s">
        <v>394</v>
      </c>
      <c r="C24" s="501"/>
    </row>
    <row r="25" spans="1:6">
      <c r="B25" s="175" t="s">
        <v>393</v>
      </c>
    </row>
  </sheetData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7"/>
  <sheetViews>
    <sheetView workbookViewId="0">
      <selection activeCell="F18" sqref="F18"/>
    </sheetView>
  </sheetViews>
  <sheetFormatPr defaultRowHeight="12.75"/>
  <cols>
    <col min="1" max="1" width="9.5703125" customWidth="1"/>
    <col min="2" max="2" width="13.28515625" customWidth="1"/>
    <col min="3" max="3" width="27.28515625" customWidth="1"/>
    <col min="4" max="4" width="17.7109375" customWidth="1"/>
    <col min="5" max="5" width="10.85546875" customWidth="1"/>
    <col min="6" max="6" width="14.140625" customWidth="1"/>
  </cols>
  <sheetData>
    <row r="3" spans="1:6" ht="14.25">
      <c r="A3" t="s">
        <v>421</v>
      </c>
      <c r="C3" s="506" t="s">
        <v>422</v>
      </c>
    </row>
    <row r="4" spans="1:6">
      <c r="A4" t="s">
        <v>420</v>
      </c>
    </row>
    <row r="6" spans="1:6" ht="14.25">
      <c r="A6" s="175" t="s">
        <v>419</v>
      </c>
    </row>
    <row r="7" spans="1:6">
      <c r="A7" s="175"/>
    </row>
    <row r="8" spans="1:6">
      <c r="A8" s="175" t="s">
        <v>418</v>
      </c>
    </row>
    <row r="9" spans="1:6">
      <c r="A9" s="175"/>
    </row>
    <row r="10" spans="1:6">
      <c r="A10" s="175" t="s">
        <v>505</v>
      </c>
    </row>
    <row r="12" spans="1:6">
      <c r="A12" t="s">
        <v>417</v>
      </c>
    </row>
    <row r="13" spans="1:6" ht="14.25">
      <c r="A13" s="502" t="s">
        <v>416</v>
      </c>
    </row>
    <row r="14" spans="1:6">
      <c r="A14" s="178" t="s">
        <v>407</v>
      </c>
      <c r="B14" s="178" t="s">
        <v>406</v>
      </c>
      <c r="C14" s="178" t="s">
        <v>405</v>
      </c>
      <c r="D14" s="178" t="s">
        <v>404</v>
      </c>
      <c r="E14" s="178" t="s">
        <v>403</v>
      </c>
      <c r="F14" s="178" t="s">
        <v>402</v>
      </c>
    </row>
    <row r="15" spans="1:6">
      <c r="A15" s="178" t="s">
        <v>401</v>
      </c>
      <c r="B15" s="178" t="s">
        <v>400</v>
      </c>
      <c r="C15" s="178"/>
      <c r="D15" s="178"/>
      <c r="E15" s="178"/>
      <c r="F15" s="178"/>
    </row>
    <row r="16" spans="1:6">
      <c r="A16" s="178">
        <v>1</v>
      </c>
      <c r="B16" s="190" t="s">
        <v>102</v>
      </c>
      <c r="C16" s="190" t="s">
        <v>399</v>
      </c>
      <c r="D16" s="190" t="s">
        <v>423</v>
      </c>
      <c r="E16" s="178">
        <v>7</v>
      </c>
      <c r="F16" s="178">
        <v>65.36</v>
      </c>
    </row>
    <row r="17" spans="1:6">
      <c r="A17" s="178"/>
      <c r="B17" s="178" t="s">
        <v>102</v>
      </c>
      <c r="C17" s="178" t="s">
        <v>398</v>
      </c>
      <c r="D17" s="190" t="s">
        <v>423</v>
      </c>
      <c r="E17" s="178">
        <v>7</v>
      </c>
      <c r="F17" s="178">
        <v>11582.46</v>
      </c>
    </row>
    <row r="18" spans="1:6">
      <c r="A18" s="178"/>
      <c r="B18" s="178" t="s">
        <v>102</v>
      </c>
      <c r="C18" s="178" t="s">
        <v>415</v>
      </c>
      <c r="D18" s="190" t="s">
        <v>423</v>
      </c>
      <c r="E18" s="178">
        <v>7</v>
      </c>
      <c r="F18" s="178">
        <v>14510.25</v>
      </c>
    </row>
    <row r="19" spans="1:6">
      <c r="A19" s="178"/>
      <c r="B19" s="178" t="s">
        <v>102</v>
      </c>
      <c r="C19" s="178" t="s">
        <v>414</v>
      </c>
      <c r="D19" s="190" t="s">
        <v>423</v>
      </c>
      <c r="E19" s="178">
        <v>7</v>
      </c>
      <c r="F19" s="178">
        <v>207.39</v>
      </c>
    </row>
    <row r="20" spans="1:6">
      <c r="A20" s="178"/>
      <c r="B20" s="192" t="s">
        <v>72</v>
      </c>
      <c r="C20" s="192"/>
      <c r="D20" s="192" t="s">
        <v>423</v>
      </c>
      <c r="E20" s="192">
        <v>7</v>
      </c>
      <c r="F20" s="192">
        <f>F16+F17+F18</f>
        <v>26158.07</v>
      </c>
    </row>
    <row r="23" spans="1:6">
      <c r="A23" t="s">
        <v>45</v>
      </c>
      <c r="B23" s="175" t="s">
        <v>396</v>
      </c>
      <c r="C23" s="8"/>
    </row>
    <row r="24" spans="1:6">
      <c r="B24" t="s">
        <v>395</v>
      </c>
    </row>
    <row r="26" spans="1:6">
      <c r="A26" t="s">
        <v>43</v>
      </c>
      <c r="B26" t="s">
        <v>394</v>
      </c>
      <c r="C26" s="8"/>
    </row>
    <row r="27" spans="1:6">
      <c r="B27" t="s">
        <v>395</v>
      </c>
    </row>
  </sheetData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opLeftCell="A10" workbookViewId="0">
      <selection activeCell="D13" sqref="D13:E13"/>
    </sheetView>
  </sheetViews>
  <sheetFormatPr defaultRowHeight="12.75"/>
  <cols>
    <col min="5" max="5" width="11.7109375" customWidth="1"/>
    <col min="6" max="6" width="4.28515625" customWidth="1"/>
    <col min="9" max="9" width="6.5703125" customWidth="1"/>
    <col min="11" max="11" width="5.28515625" customWidth="1"/>
    <col min="12" max="12" width="7.140625" customWidth="1"/>
    <col min="13" max="13" width="7.5703125" customWidth="1"/>
    <col min="14" max="14" width="17.85546875" customWidth="1"/>
  </cols>
  <sheetData>
    <row r="1" spans="1:19">
      <c r="L1" s="16"/>
      <c r="M1" s="16" t="s">
        <v>0</v>
      </c>
      <c r="N1" s="16"/>
      <c r="O1" s="16"/>
    </row>
    <row r="2" spans="1:19">
      <c r="L2" s="16"/>
      <c r="M2" s="16" t="s">
        <v>1</v>
      </c>
      <c r="N2" s="16"/>
      <c r="O2" s="16"/>
    </row>
    <row r="3" spans="1:19">
      <c r="B3" s="16"/>
      <c r="C3" s="16"/>
      <c r="D3" s="16"/>
      <c r="E3" s="16"/>
      <c r="F3" s="16"/>
      <c r="L3" s="16"/>
      <c r="M3" s="16" t="s">
        <v>2</v>
      </c>
      <c r="N3" s="16"/>
      <c r="O3" s="16"/>
    </row>
    <row r="4" spans="1:19">
      <c r="B4" s="18" t="s">
        <v>38</v>
      </c>
      <c r="C4" s="18"/>
      <c r="D4" s="18"/>
      <c r="E4" s="18"/>
      <c r="F4" s="16"/>
      <c r="G4" s="16"/>
      <c r="L4" s="16"/>
      <c r="M4" s="16" t="s">
        <v>35</v>
      </c>
      <c r="N4" s="16"/>
      <c r="O4" s="16"/>
    </row>
    <row r="5" spans="1:19">
      <c r="B5" s="532" t="s">
        <v>3</v>
      </c>
      <c r="C5" s="532"/>
      <c r="D5" s="532"/>
      <c r="E5" s="532"/>
      <c r="L5" s="16"/>
      <c r="M5" s="16" t="s">
        <v>36</v>
      </c>
      <c r="N5" s="16"/>
    </row>
    <row r="6" spans="1:19">
      <c r="B6" s="19"/>
      <c r="C6" s="19"/>
      <c r="D6" s="19"/>
      <c r="E6" s="19"/>
    </row>
    <row r="7" spans="1:19">
      <c r="B7" s="508" t="s">
        <v>39</v>
      </c>
      <c r="C7" s="508"/>
      <c r="D7" s="508"/>
      <c r="E7" s="508"/>
    </row>
    <row r="8" spans="1:19">
      <c r="B8" s="540" t="s">
        <v>37</v>
      </c>
      <c r="C8" s="540"/>
      <c r="D8" s="540"/>
      <c r="E8" s="540"/>
    </row>
    <row r="9" spans="1:19">
      <c r="A9" s="15"/>
      <c r="B9" s="533"/>
      <c r="C9" s="533"/>
      <c r="D9" s="533"/>
      <c r="E9" s="533"/>
      <c r="F9" s="15"/>
      <c r="G9" s="15"/>
      <c r="H9" s="15"/>
      <c r="I9" s="15"/>
      <c r="J9" s="15"/>
      <c r="K9" s="15"/>
      <c r="L9" s="15"/>
      <c r="M9" s="538" t="s">
        <v>153</v>
      </c>
      <c r="N9" s="539"/>
    </row>
    <row r="10" spans="1:19" ht="14.25" customHeight="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</row>
    <row r="11" spans="1:19">
      <c r="A11" s="548" t="s">
        <v>154</v>
      </c>
      <c r="B11" s="548"/>
      <c r="C11" s="548"/>
      <c r="D11" s="548"/>
      <c r="E11" s="548"/>
      <c r="F11" s="548"/>
      <c r="G11" s="548"/>
      <c r="H11" s="548"/>
      <c r="I11" s="548"/>
      <c r="J11" s="548"/>
      <c r="K11" s="548"/>
      <c r="L11" s="548"/>
      <c r="M11" s="15"/>
      <c r="N11" s="15"/>
    </row>
    <row r="12" spans="1:19">
      <c r="M12" s="543"/>
      <c r="N12" s="543"/>
    </row>
    <row r="13" spans="1:19">
      <c r="D13" s="515" t="s">
        <v>506</v>
      </c>
      <c r="E13" s="549"/>
    </row>
    <row r="14" spans="1:19">
      <c r="D14" s="25"/>
      <c r="E14" s="26"/>
    </row>
    <row r="15" spans="1:19">
      <c r="J15" s="24"/>
      <c r="N15" s="20" t="s">
        <v>27</v>
      </c>
      <c r="P15" s="5"/>
      <c r="Q15" s="5"/>
      <c r="R15" s="5"/>
      <c r="S15" s="5"/>
    </row>
    <row r="16" spans="1:19">
      <c r="A16" s="1"/>
      <c r="B16" s="2"/>
      <c r="C16" s="2"/>
      <c r="D16" s="3"/>
      <c r="E16" s="536" t="s">
        <v>5</v>
      </c>
      <c r="F16" s="541"/>
      <c r="G16" s="537"/>
      <c r="H16" s="11" t="s">
        <v>21</v>
      </c>
      <c r="I16" s="3"/>
      <c r="J16" s="536" t="s">
        <v>13</v>
      </c>
      <c r="K16" s="537"/>
      <c r="L16" s="509"/>
      <c r="M16" s="542"/>
      <c r="N16" s="14" t="s">
        <v>16</v>
      </c>
      <c r="P16" s="5"/>
      <c r="Q16" s="5"/>
      <c r="R16" s="5"/>
      <c r="S16" s="5"/>
    </row>
    <row r="17" spans="1:19">
      <c r="A17" s="4"/>
      <c r="B17" s="533" t="s">
        <v>4</v>
      </c>
      <c r="C17" s="533"/>
      <c r="D17" s="6"/>
      <c r="E17" s="545" t="s">
        <v>6</v>
      </c>
      <c r="F17" s="546"/>
      <c r="G17" s="547"/>
      <c r="H17" s="534" t="s">
        <v>10</v>
      </c>
      <c r="I17" s="544"/>
      <c r="J17" s="534" t="s">
        <v>14</v>
      </c>
      <c r="K17" s="544"/>
      <c r="L17" s="534" t="s">
        <v>29</v>
      </c>
      <c r="M17" s="535"/>
      <c r="N17" s="10" t="s">
        <v>17</v>
      </c>
      <c r="P17" s="21"/>
      <c r="Q17" s="5"/>
      <c r="R17" s="5"/>
      <c r="S17" s="5"/>
    </row>
    <row r="18" spans="1:19">
      <c r="A18" s="4"/>
      <c r="B18" s="5"/>
      <c r="C18" s="5"/>
      <c r="D18" s="6"/>
      <c r="E18" s="554" t="s">
        <v>7</v>
      </c>
      <c r="F18" s="536" t="s">
        <v>8</v>
      </c>
      <c r="G18" s="537"/>
      <c r="H18" s="534" t="s">
        <v>11</v>
      </c>
      <c r="I18" s="544"/>
      <c r="J18" s="12" t="s">
        <v>15</v>
      </c>
      <c r="K18" s="6"/>
      <c r="L18" s="534" t="s">
        <v>14</v>
      </c>
      <c r="M18" s="535"/>
      <c r="N18" s="10" t="s">
        <v>11</v>
      </c>
      <c r="P18" s="5"/>
      <c r="Q18" s="21"/>
      <c r="R18" s="21"/>
      <c r="S18" s="5"/>
    </row>
    <row r="19" spans="1:19">
      <c r="A19" s="7"/>
      <c r="B19" s="8"/>
      <c r="C19" s="8"/>
      <c r="D19" s="9"/>
      <c r="E19" s="555"/>
      <c r="F19" s="545" t="s">
        <v>9</v>
      </c>
      <c r="G19" s="547"/>
      <c r="H19" s="545" t="s">
        <v>12</v>
      </c>
      <c r="I19" s="547"/>
      <c r="J19" s="545" t="s">
        <v>12</v>
      </c>
      <c r="K19" s="547"/>
      <c r="L19" s="511"/>
      <c r="M19" s="553"/>
      <c r="N19" s="10" t="s">
        <v>12</v>
      </c>
      <c r="P19" s="5"/>
      <c r="Q19" s="5"/>
      <c r="R19" s="5"/>
      <c r="S19" s="5"/>
    </row>
    <row r="20" spans="1:19">
      <c r="A20" s="556" t="s">
        <v>18</v>
      </c>
      <c r="B20" s="557"/>
      <c r="C20" s="557"/>
      <c r="D20" s="558"/>
      <c r="E20" s="513" t="s">
        <v>19</v>
      </c>
      <c r="F20" s="509" t="s">
        <v>19</v>
      </c>
      <c r="G20" s="510"/>
      <c r="H20" s="509" t="s">
        <v>19</v>
      </c>
      <c r="I20" s="510"/>
      <c r="J20" s="509" t="s">
        <v>19</v>
      </c>
      <c r="K20" s="510"/>
      <c r="L20" s="509" t="s">
        <v>19</v>
      </c>
      <c r="M20" s="510"/>
      <c r="N20" s="513"/>
      <c r="P20" s="5"/>
      <c r="Q20" s="5"/>
      <c r="R20" s="5"/>
      <c r="S20" s="5"/>
    </row>
    <row r="21" spans="1:19" ht="11.25" customHeight="1">
      <c r="A21" s="559"/>
      <c r="B21" s="560"/>
      <c r="C21" s="560"/>
      <c r="D21" s="561"/>
      <c r="E21" s="514"/>
      <c r="F21" s="511"/>
      <c r="G21" s="512"/>
      <c r="H21" s="511"/>
      <c r="I21" s="512"/>
      <c r="J21" s="511"/>
      <c r="K21" s="512"/>
      <c r="L21" s="511"/>
      <c r="M21" s="512"/>
      <c r="N21" s="514"/>
    </row>
    <row r="22" spans="1:19" ht="24.75" customHeight="1">
      <c r="A22" s="550" t="s">
        <v>33</v>
      </c>
      <c r="B22" s="551"/>
      <c r="C22" s="551"/>
      <c r="D22" s="552"/>
      <c r="E22" s="23">
        <v>1000</v>
      </c>
      <c r="F22" s="509">
        <v>700</v>
      </c>
      <c r="G22" s="510"/>
      <c r="H22" s="509">
        <v>816</v>
      </c>
      <c r="I22" s="510"/>
      <c r="J22" s="509">
        <v>611.11</v>
      </c>
      <c r="K22" s="510"/>
      <c r="L22" s="509">
        <v>611.11</v>
      </c>
      <c r="M22" s="510"/>
      <c r="N22" s="23">
        <f>(H22-J22)</f>
        <v>204.89</v>
      </c>
    </row>
    <row r="23" spans="1:19" ht="25.5" customHeight="1">
      <c r="A23" s="550" t="s">
        <v>34</v>
      </c>
      <c r="B23" s="551"/>
      <c r="C23" s="551"/>
      <c r="D23" s="552"/>
      <c r="E23" s="23"/>
      <c r="F23" s="509"/>
      <c r="G23" s="510"/>
      <c r="H23" s="509"/>
      <c r="I23" s="510"/>
      <c r="J23" s="509"/>
      <c r="K23" s="510"/>
      <c r="L23" s="509"/>
      <c r="M23" s="510"/>
      <c r="N23" s="23">
        <f>(H23-J23)</f>
        <v>0</v>
      </c>
    </row>
    <row r="24" spans="1:19" ht="26.25" customHeight="1">
      <c r="A24" s="526" t="s">
        <v>26</v>
      </c>
      <c r="B24" s="527"/>
      <c r="C24" s="527"/>
      <c r="D24" s="528"/>
      <c r="E24" s="23"/>
      <c r="F24" s="509"/>
      <c r="G24" s="510"/>
      <c r="H24" s="509"/>
      <c r="I24" s="510"/>
      <c r="J24" s="509"/>
      <c r="K24" s="510"/>
      <c r="L24" s="509"/>
      <c r="M24" s="510"/>
      <c r="N24" s="23">
        <f>(H24-J24)</f>
        <v>0</v>
      </c>
    </row>
    <row r="25" spans="1:19" ht="26.25" customHeight="1">
      <c r="A25" s="529" t="s">
        <v>32</v>
      </c>
      <c r="B25" s="530"/>
      <c r="C25" s="530"/>
      <c r="D25" s="531"/>
      <c r="E25" s="23"/>
      <c r="F25" s="518"/>
      <c r="G25" s="519"/>
      <c r="H25" s="518"/>
      <c r="I25" s="519"/>
      <c r="J25" s="518"/>
      <c r="K25" s="519"/>
      <c r="L25" s="518"/>
      <c r="M25" s="519"/>
      <c r="N25" s="23">
        <f>(H25-J25)</f>
        <v>0</v>
      </c>
    </row>
    <row r="26" spans="1:19" ht="24.75" customHeight="1">
      <c r="A26" s="529" t="s">
        <v>31</v>
      </c>
      <c r="B26" s="530"/>
      <c r="C26" s="530"/>
      <c r="D26" s="531"/>
      <c r="E26" s="23"/>
      <c r="F26" s="518"/>
      <c r="G26" s="519"/>
      <c r="H26" s="518"/>
      <c r="I26" s="519"/>
      <c r="J26" s="518"/>
      <c r="K26" s="519"/>
      <c r="L26" s="518"/>
      <c r="M26" s="519"/>
      <c r="N26" s="23">
        <f>(H26-J26)</f>
        <v>0</v>
      </c>
    </row>
    <row r="27" spans="1:19">
      <c r="A27" s="520" t="s">
        <v>30</v>
      </c>
      <c r="B27" s="521"/>
      <c r="C27" s="521"/>
      <c r="D27" s="522"/>
      <c r="E27" s="513">
        <f>(E22+E23+E24+E26)</f>
        <v>1000</v>
      </c>
      <c r="F27" s="509">
        <v>700</v>
      </c>
      <c r="G27" s="510"/>
      <c r="H27" s="509">
        <f>(H22+H23+H24+H26)</f>
        <v>816</v>
      </c>
      <c r="I27" s="510"/>
      <c r="J27" s="509">
        <f>(J22+J23+J24+J26)</f>
        <v>611.11</v>
      </c>
      <c r="K27" s="510"/>
      <c r="L27" s="509">
        <f>(L22+L23+L24+L26)</f>
        <v>611.11</v>
      </c>
      <c r="M27" s="510"/>
      <c r="N27" s="513" t="s">
        <v>19</v>
      </c>
    </row>
    <row r="28" spans="1:19" ht="11.25" customHeight="1">
      <c r="A28" s="523"/>
      <c r="B28" s="524"/>
      <c r="C28" s="524"/>
      <c r="D28" s="525"/>
      <c r="E28" s="517"/>
      <c r="F28" s="511"/>
      <c r="G28" s="512"/>
      <c r="H28" s="511"/>
      <c r="I28" s="512"/>
      <c r="J28" s="511"/>
      <c r="K28" s="512"/>
      <c r="L28" s="511"/>
      <c r="M28" s="512"/>
      <c r="N28" s="517"/>
    </row>
    <row r="29" spans="1:19">
      <c r="A29" s="520" t="s">
        <v>28</v>
      </c>
      <c r="B29" s="521"/>
      <c r="C29" s="521"/>
      <c r="D29" s="522"/>
      <c r="E29" s="513" t="s">
        <v>19</v>
      </c>
      <c r="F29" s="509" t="s">
        <v>19</v>
      </c>
      <c r="G29" s="510"/>
      <c r="H29" s="509" t="s">
        <v>19</v>
      </c>
      <c r="I29" s="510"/>
      <c r="J29" s="509" t="s">
        <v>19</v>
      </c>
      <c r="K29" s="510"/>
      <c r="L29" s="509" t="s">
        <v>19</v>
      </c>
      <c r="M29" s="510"/>
      <c r="N29" s="513">
        <f>(N22+N23+N24+N26)</f>
        <v>204.89</v>
      </c>
    </row>
    <row r="30" spans="1:19">
      <c r="A30" s="523"/>
      <c r="B30" s="524"/>
      <c r="C30" s="524"/>
      <c r="D30" s="525"/>
      <c r="E30" s="514"/>
      <c r="F30" s="511"/>
      <c r="G30" s="512"/>
      <c r="H30" s="511"/>
      <c r="I30" s="512"/>
      <c r="J30" s="511"/>
      <c r="K30" s="512"/>
      <c r="L30" s="511"/>
      <c r="M30" s="512"/>
      <c r="N30" s="514"/>
    </row>
    <row r="31" spans="1:19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9">
      <c r="A32" s="516" t="s">
        <v>20</v>
      </c>
      <c r="B32" s="516"/>
      <c r="C32" s="516"/>
      <c r="D32" s="5"/>
      <c r="E32" s="5"/>
      <c r="F32" s="5"/>
      <c r="G32" s="19"/>
      <c r="H32" s="508"/>
      <c r="I32" s="508"/>
      <c r="J32" s="19"/>
      <c r="K32" s="515" t="s">
        <v>40</v>
      </c>
      <c r="L32" s="508"/>
      <c r="M32" s="508"/>
      <c r="N32" s="508"/>
    </row>
    <row r="33" spans="1:14">
      <c r="A33" s="5"/>
      <c r="B33" s="5"/>
      <c r="C33" s="5"/>
      <c r="D33" s="5"/>
      <c r="E33" s="5"/>
      <c r="F33" s="5"/>
      <c r="G33" s="19"/>
      <c r="H33" s="507" t="s">
        <v>23</v>
      </c>
      <c r="I33" s="507"/>
      <c r="J33" s="19"/>
      <c r="K33" s="507" t="s">
        <v>25</v>
      </c>
      <c r="L33" s="507"/>
      <c r="M33" s="507"/>
      <c r="N33" s="507"/>
    </row>
    <row r="34" spans="1:14">
      <c r="A34" s="5"/>
      <c r="B34" s="5"/>
      <c r="C34" s="5"/>
      <c r="D34" s="5"/>
      <c r="E34" s="5"/>
      <c r="F34" s="5"/>
      <c r="G34" s="13"/>
      <c r="H34" s="13"/>
      <c r="I34" s="13"/>
      <c r="J34" s="13"/>
      <c r="K34" s="13"/>
      <c r="L34" s="13"/>
      <c r="M34" s="13"/>
      <c r="N34" s="13"/>
    </row>
    <row r="35" spans="1:14">
      <c r="A35" s="516" t="s">
        <v>22</v>
      </c>
      <c r="B35" s="516"/>
      <c r="C35" s="516"/>
      <c r="D35" s="516"/>
      <c r="E35" s="5"/>
      <c r="F35" s="5"/>
      <c r="G35" s="19"/>
      <c r="H35" s="508"/>
      <c r="I35" s="508"/>
      <c r="J35" s="19"/>
      <c r="K35" s="515" t="s">
        <v>41</v>
      </c>
      <c r="L35" s="508"/>
      <c r="M35" s="508"/>
      <c r="N35" s="508"/>
    </row>
    <row r="36" spans="1:14">
      <c r="A36" s="5"/>
      <c r="B36" s="5"/>
      <c r="C36" s="5"/>
      <c r="D36" s="5"/>
      <c r="E36" s="5"/>
      <c r="F36" s="5"/>
      <c r="G36" s="19" t="s">
        <v>24</v>
      </c>
      <c r="H36" s="507" t="s">
        <v>23</v>
      </c>
      <c r="I36" s="507"/>
      <c r="J36" s="19"/>
      <c r="K36" s="507" t="s">
        <v>25</v>
      </c>
      <c r="L36" s="507"/>
      <c r="M36" s="507"/>
      <c r="N36" s="507"/>
    </row>
    <row r="37" spans="1:14">
      <c r="H37" s="22"/>
    </row>
  </sheetData>
  <mergeCells count="80">
    <mergeCell ref="J25:K25"/>
    <mergeCell ref="L25:M25"/>
    <mergeCell ref="A25:D25"/>
    <mergeCell ref="H26:I26"/>
    <mergeCell ref="A23:D23"/>
    <mergeCell ref="A22:D22"/>
    <mergeCell ref="F22:G22"/>
    <mergeCell ref="F23:G23"/>
    <mergeCell ref="L18:M18"/>
    <mergeCell ref="L20:M21"/>
    <mergeCell ref="H18:I18"/>
    <mergeCell ref="J19:K19"/>
    <mergeCell ref="H19:I19"/>
    <mergeCell ref="L19:M19"/>
    <mergeCell ref="F18:G18"/>
    <mergeCell ref="E18:E19"/>
    <mergeCell ref="E20:E21"/>
    <mergeCell ref="F19:G19"/>
    <mergeCell ref="A20:D21"/>
    <mergeCell ref="F20:G21"/>
    <mergeCell ref="B5:E5"/>
    <mergeCell ref="B9:E9"/>
    <mergeCell ref="L17:M17"/>
    <mergeCell ref="J16:K16"/>
    <mergeCell ref="M9:N9"/>
    <mergeCell ref="B8:E8"/>
    <mergeCell ref="B17:C17"/>
    <mergeCell ref="E16:G16"/>
    <mergeCell ref="L16:M16"/>
    <mergeCell ref="M12:N12"/>
    <mergeCell ref="B7:E7"/>
    <mergeCell ref="H17:I17"/>
    <mergeCell ref="E17:G17"/>
    <mergeCell ref="J17:K17"/>
    <mergeCell ref="A11:L11"/>
    <mergeCell ref="D13:E13"/>
    <mergeCell ref="A35:D35"/>
    <mergeCell ref="N27:N28"/>
    <mergeCell ref="L24:M24"/>
    <mergeCell ref="J26:K26"/>
    <mergeCell ref="L26:M26"/>
    <mergeCell ref="A29:D30"/>
    <mergeCell ref="F29:G30"/>
    <mergeCell ref="E29:E30"/>
    <mergeCell ref="A27:D28"/>
    <mergeCell ref="A24:D24"/>
    <mergeCell ref="F26:G26"/>
    <mergeCell ref="E27:E28"/>
    <mergeCell ref="A32:C32"/>
    <mergeCell ref="A26:D26"/>
    <mergeCell ref="F25:G25"/>
    <mergeCell ref="H25:I25"/>
    <mergeCell ref="N20:N21"/>
    <mergeCell ref="J27:K28"/>
    <mergeCell ref="L27:M28"/>
    <mergeCell ref="F24:G24"/>
    <mergeCell ref="H20:I21"/>
    <mergeCell ref="J20:K21"/>
    <mergeCell ref="L23:M23"/>
    <mergeCell ref="H24:I24"/>
    <mergeCell ref="J24:K24"/>
    <mergeCell ref="F27:G28"/>
    <mergeCell ref="H27:I28"/>
    <mergeCell ref="L22:M22"/>
    <mergeCell ref="J22:K22"/>
    <mergeCell ref="H22:I22"/>
    <mergeCell ref="J23:K23"/>
    <mergeCell ref="H23:I23"/>
    <mergeCell ref="H36:I36"/>
    <mergeCell ref="K36:N36"/>
    <mergeCell ref="H32:I32"/>
    <mergeCell ref="H35:I35"/>
    <mergeCell ref="H29:I30"/>
    <mergeCell ref="N29:N30"/>
    <mergeCell ref="L29:M30"/>
    <mergeCell ref="J29:K30"/>
    <mergeCell ref="K33:N33"/>
    <mergeCell ref="H33:I33"/>
    <mergeCell ref="K32:N32"/>
    <mergeCell ref="K35:N35"/>
  </mergeCells>
  <phoneticPr fontId="0" type="noConversion"/>
  <pageMargins left="1.1417322834645669" right="0.15748031496062992" top="0.6692913385826772" bottom="0.51181102362204722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showGridLines="0" view="pageBreakPreview" topLeftCell="A20" zoomScaleNormal="100" zoomScaleSheetLayoutView="90" workbookViewId="0">
      <selection activeCell="E11" sqref="E11"/>
    </sheetView>
  </sheetViews>
  <sheetFormatPr defaultRowHeight="15"/>
  <cols>
    <col min="1" max="1" width="5.7109375" style="27" customWidth="1"/>
    <col min="2" max="2" width="16.7109375" style="27" customWidth="1"/>
    <col min="3" max="3" width="25.28515625" style="28" customWidth="1"/>
    <col min="4" max="4" width="14.5703125" style="28" customWidth="1"/>
    <col min="5" max="5" width="17" style="28" customWidth="1"/>
    <col min="6" max="6" width="14.140625" style="28" customWidth="1"/>
    <col min="7" max="7" width="15.140625" style="27" customWidth="1"/>
    <col min="8" max="8" width="19.42578125" style="27" customWidth="1"/>
    <col min="9" max="9" width="9.28515625" style="27" customWidth="1"/>
    <col min="10" max="10" width="9.85546875" style="27" customWidth="1"/>
    <col min="11" max="11" width="8" style="27" customWidth="1"/>
    <col min="12" max="12" width="7.85546875" style="27" customWidth="1"/>
    <col min="13" max="15" width="0" style="27" hidden="1" customWidth="1"/>
    <col min="16" max="16384" width="9.140625" style="27"/>
  </cols>
  <sheetData>
    <row r="1" spans="1:18" ht="12" customHeight="1">
      <c r="A1" s="33"/>
      <c r="B1" s="33"/>
      <c r="C1" s="74"/>
      <c r="D1" s="74"/>
      <c r="E1" s="74"/>
      <c r="F1" s="74"/>
      <c r="G1" s="33"/>
      <c r="H1" s="565" t="s">
        <v>67</v>
      </c>
      <c r="I1" s="566"/>
    </row>
    <row r="2" spans="1:18" ht="12" customHeight="1">
      <c r="A2" s="33"/>
      <c r="B2" s="33"/>
      <c r="C2" s="74"/>
      <c r="D2" s="95"/>
      <c r="E2" s="95"/>
      <c r="F2" s="562" t="s">
        <v>66</v>
      </c>
      <c r="G2" s="563"/>
      <c r="H2" s="563"/>
      <c r="I2" s="564"/>
      <c r="J2" s="94"/>
      <c r="K2" s="94"/>
    </row>
    <row r="3" spans="1:18" ht="12" customHeight="1">
      <c r="A3" s="33"/>
      <c r="B3" s="33"/>
      <c r="C3" s="74"/>
      <c r="D3" s="95"/>
      <c r="E3" s="95"/>
      <c r="F3" s="562" t="s">
        <v>65</v>
      </c>
      <c r="G3" s="563"/>
      <c r="H3" s="563"/>
      <c r="I3" s="96"/>
      <c r="J3" s="94"/>
      <c r="K3" s="94"/>
    </row>
    <row r="4" spans="1:18" ht="12" customHeight="1">
      <c r="A4" s="33"/>
      <c r="B4" s="33"/>
      <c r="C4" s="74"/>
      <c r="D4" s="95"/>
      <c r="E4" s="95"/>
      <c r="F4" s="562" t="s">
        <v>64</v>
      </c>
      <c r="G4" s="563"/>
      <c r="H4" s="563"/>
      <c r="I4" s="96"/>
      <c r="J4" s="94"/>
      <c r="K4" s="94"/>
    </row>
    <row r="5" spans="1:18" ht="12" customHeight="1">
      <c r="A5" s="33"/>
      <c r="B5" s="33"/>
      <c r="C5" s="74"/>
      <c r="D5" s="95"/>
      <c r="E5" s="95"/>
      <c r="F5" s="95" t="s">
        <v>63</v>
      </c>
      <c r="G5" s="95"/>
      <c r="H5" s="95"/>
      <c r="I5" s="95"/>
      <c r="J5" s="94"/>
      <c r="K5" s="94"/>
    </row>
    <row r="6" spans="1:18" ht="21.75" customHeight="1">
      <c r="A6" s="33"/>
      <c r="B6" s="33"/>
      <c r="C6" s="578" t="s">
        <v>62</v>
      </c>
      <c r="D6" s="578"/>
      <c r="E6" s="578"/>
      <c r="F6" s="578"/>
      <c r="G6" s="578"/>
      <c r="H6" s="578"/>
      <c r="I6" s="92"/>
      <c r="J6" s="78"/>
      <c r="K6" s="93"/>
    </row>
    <row r="7" spans="1:18" ht="9" customHeight="1">
      <c r="A7" s="33"/>
      <c r="B7" s="31"/>
      <c r="C7" s="92"/>
      <c r="D7" s="92"/>
      <c r="E7" s="92"/>
      <c r="F7" s="92"/>
      <c r="G7" s="92"/>
      <c r="H7" s="92"/>
      <c r="I7" s="31"/>
      <c r="J7" s="29"/>
      <c r="K7" s="29"/>
    </row>
    <row r="8" spans="1:18" ht="15.75" customHeight="1">
      <c r="A8" s="33"/>
      <c r="B8" s="90"/>
      <c r="C8" s="91"/>
      <c r="D8" s="44" t="s">
        <v>61</v>
      </c>
      <c r="E8" s="91"/>
      <c r="F8" s="91"/>
      <c r="G8" s="91"/>
      <c r="H8" s="91"/>
      <c r="I8" s="90"/>
      <c r="J8" s="89"/>
      <c r="K8" s="89"/>
      <c r="L8" s="88"/>
      <c r="M8" s="88"/>
      <c r="N8" s="87"/>
      <c r="O8" s="87"/>
      <c r="P8" s="87"/>
      <c r="Q8" s="87"/>
      <c r="R8" s="87"/>
    </row>
    <row r="9" spans="1:18" ht="19.5" customHeight="1">
      <c r="A9" s="33"/>
      <c r="B9" s="33"/>
      <c r="C9" s="579" t="s">
        <v>60</v>
      </c>
      <c r="D9" s="579"/>
      <c r="E9" s="579"/>
      <c r="F9" s="579"/>
      <c r="G9" s="579"/>
      <c r="H9" s="579"/>
      <c r="I9" s="86"/>
      <c r="J9" s="85"/>
      <c r="K9" s="85"/>
      <c r="L9" s="85"/>
      <c r="M9" s="85"/>
      <c r="N9" s="85"/>
      <c r="O9" s="85"/>
      <c r="P9" s="85"/>
      <c r="Q9" s="85"/>
      <c r="R9" s="85"/>
    </row>
    <row r="10" spans="1:18" ht="50.25" customHeight="1">
      <c r="A10" s="33"/>
      <c r="B10" s="580" t="s">
        <v>155</v>
      </c>
      <c r="C10" s="580"/>
      <c r="D10" s="580"/>
      <c r="E10" s="580"/>
      <c r="F10" s="580"/>
      <c r="G10" s="580"/>
      <c r="H10" s="580"/>
      <c r="I10" s="84"/>
      <c r="J10" s="84"/>
      <c r="K10" s="84"/>
      <c r="L10" s="83"/>
      <c r="M10" s="83"/>
      <c r="N10" s="83"/>
      <c r="O10" s="83"/>
      <c r="P10" s="83"/>
      <c r="Q10" s="83"/>
      <c r="R10" s="83"/>
    </row>
    <row r="11" spans="1:18" ht="28.5" customHeight="1">
      <c r="A11" s="33"/>
      <c r="B11" s="33"/>
      <c r="C11" s="80"/>
      <c r="D11" s="80"/>
      <c r="E11" s="82" t="s">
        <v>506</v>
      </c>
      <c r="F11" s="81"/>
      <c r="G11" s="33"/>
      <c r="H11" s="33"/>
      <c r="I11" s="33"/>
    </row>
    <row r="12" spans="1:18" ht="12.75">
      <c r="A12" s="33"/>
      <c r="B12" s="33"/>
      <c r="C12" s="80"/>
      <c r="D12" s="578" t="s">
        <v>59</v>
      </c>
      <c r="E12" s="578"/>
      <c r="F12" s="33"/>
      <c r="G12" s="33"/>
      <c r="H12" s="33"/>
      <c r="I12" s="33"/>
    </row>
    <row r="13" spans="1:18" ht="12.75">
      <c r="A13" s="33"/>
      <c r="B13" s="33"/>
      <c r="C13" s="80"/>
      <c r="D13" s="33"/>
      <c r="E13" s="79" t="s">
        <v>58</v>
      </c>
      <c r="F13" s="78"/>
      <c r="G13" s="33"/>
      <c r="H13" s="33"/>
      <c r="I13" s="33"/>
    </row>
    <row r="14" spans="1:18" ht="12.75">
      <c r="A14" s="33"/>
      <c r="B14" s="33"/>
      <c r="C14" s="33"/>
      <c r="D14" s="33"/>
      <c r="E14" s="77" t="s">
        <v>57</v>
      </c>
      <c r="F14" s="77"/>
      <c r="G14" s="33"/>
      <c r="H14" s="33"/>
      <c r="I14" s="33"/>
    </row>
    <row r="15" spans="1:18" ht="15.75">
      <c r="A15" s="33"/>
      <c r="B15" s="76"/>
      <c r="C15" s="74"/>
      <c r="D15" s="74"/>
      <c r="E15" s="74"/>
      <c r="F15" s="74"/>
      <c r="G15" s="33"/>
      <c r="H15" s="54"/>
      <c r="I15" s="33"/>
    </row>
    <row r="16" spans="1:18" ht="17.25" customHeight="1">
      <c r="A16" s="33"/>
      <c r="B16" s="75"/>
      <c r="C16" s="74"/>
      <c r="D16" s="74"/>
      <c r="E16" s="74"/>
      <c r="F16" s="74"/>
      <c r="G16" s="33"/>
      <c r="H16" s="73" t="s">
        <v>56</v>
      </c>
      <c r="I16" s="33"/>
    </row>
    <row r="17" spans="1:12" ht="22.5" customHeight="1">
      <c r="A17" s="33"/>
      <c r="B17" s="570" t="s">
        <v>55</v>
      </c>
      <c r="C17" s="570" t="s">
        <v>54</v>
      </c>
      <c r="D17" s="567" t="s">
        <v>53</v>
      </c>
      <c r="E17" s="568"/>
      <c r="F17" s="568"/>
      <c r="G17" s="568"/>
      <c r="H17" s="569"/>
      <c r="I17" s="33"/>
    </row>
    <row r="18" spans="1:12" ht="21" hidden="1" customHeight="1">
      <c r="A18" s="33"/>
      <c r="B18" s="577"/>
      <c r="C18" s="577"/>
      <c r="D18" s="72"/>
      <c r="E18" s="71"/>
      <c r="F18" s="71"/>
      <c r="G18" s="71"/>
      <c r="H18" s="70"/>
      <c r="I18" s="33"/>
    </row>
    <row r="19" spans="1:12" ht="12.75" hidden="1" customHeight="1">
      <c r="A19" s="33"/>
      <c r="B19" s="577"/>
      <c r="C19" s="577"/>
      <c r="D19" s="570" t="s">
        <v>52</v>
      </c>
      <c r="E19" s="570" t="s">
        <v>51</v>
      </c>
      <c r="F19" s="581" t="s">
        <v>50</v>
      </c>
      <c r="G19" s="570" t="s">
        <v>49</v>
      </c>
      <c r="H19" s="570" t="s">
        <v>48</v>
      </c>
      <c r="I19" s="33"/>
    </row>
    <row r="20" spans="1:12" ht="47.25" customHeight="1">
      <c r="A20" s="33"/>
      <c r="B20" s="577"/>
      <c r="C20" s="577"/>
      <c r="D20" s="571"/>
      <c r="E20" s="571"/>
      <c r="F20" s="582"/>
      <c r="G20" s="571"/>
      <c r="H20" s="571"/>
      <c r="I20" s="33"/>
    </row>
    <row r="21" spans="1:12" ht="11.25" customHeight="1">
      <c r="A21" s="33"/>
      <c r="B21" s="68">
        <v>1</v>
      </c>
      <c r="C21" s="69">
        <v>2</v>
      </c>
      <c r="D21" s="68">
        <v>3</v>
      </c>
      <c r="E21" s="68">
        <v>4</v>
      </c>
      <c r="F21" s="68">
        <v>5</v>
      </c>
      <c r="G21" s="68">
        <v>6</v>
      </c>
      <c r="H21" s="68">
        <v>7</v>
      </c>
      <c r="I21" s="33"/>
    </row>
    <row r="22" spans="1:12" ht="24" customHeight="1">
      <c r="A22" s="33"/>
      <c r="B22" s="64">
        <v>741</v>
      </c>
      <c r="C22" s="67" t="s">
        <v>47</v>
      </c>
      <c r="D22" s="66">
        <v>242</v>
      </c>
      <c r="E22" s="65">
        <v>574</v>
      </c>
      <c r="F22" s="65">
        <v>611.11</v>
      </c>
      <c r="G22" s="65">
        <v>0</v>
      </c>
      <c r="H22" s="65">
        <f>D22+E22-F22</f>
        <v>204.89</v>
      </c>
      <c r="I22" s="33"/>
    </row>
    <row r="23" spans="1:12" ht="14.45" customHeight="1">
      <c r="A23" s="33"/>
      <c r="B23" s="64"/>
      <c r="C23" s="64"/>
      <c r="D23" s="63"/>
      <c r="E23" s="62"/>
      <c r="F23" s="62"/>
      <c r="G23" s="61"/>
      <c r="H23" s="61"/>
      <c r="I23" s="33"/>
    </row>
    <row r="24" spans="1:12" ht="14.45" customHeight="1">
      <c r="A24" s="33"/>
      <c r="B24" s="64"/>
      <c r="C24" s="64"/>
      <c r="D24" s="63"/>
      <c r="E24" s="62"/>
      <c r="F24" s="62"/>
      <c r="G24" s="61"/>
      <c r="H24" s="61"/>
      <c r="I24" s="33"/>
    </row>
    <row r="25" spans="1:12" ht="14.45" customHeight="1">
      <c r="A25" s="33"/>
      <c r="B25" s="64"/>
      <c r="C25" s="64"/>
      <c r="D25" s="63"/>
      <c r="E25" s="62"/>
      <c r="F25" s="62"/>
      <c r="G25" s="61"/>
      <c r="H25" s="61"/>
      <c r="I25" s="33"/>
    </row>
    <row r="26" spans="1:12" ht="14.45" customHeight="1">
      <c r="A26" s="33"/>
      <c r="B26" s="64"/>
      <c r="C26" s="64"/>
      <c r="D26" s="63"/>
      <c r="E26" s="62"/>
      <c r="F26" s="62"/>
      <c r="G26" s="61"/>
      <c r="H26" s="61"/>
      <c r="I26" s="33"/>
    </row>
    <row r="27" spans="1:12" ht="14.45" customHeight="1">
      <c r="A27" s="33"/>
      <c r="B27" s="60"/>
      <c r="C27" s="59" t="s">
        <v>46</v>
      </c>
      <c r="D27" s="58">
        <v>242</v>
      </c>
      <c r="E27" s="57">
        <v>574</v>
      </c>
      <c r="F27" s="57">
        <v>611.11</v>
      </c>
      <c r="G27" s="57">
        <v>0</v>
      </c>
      <c r="H27" s="57">
        <f>D27+E27-F27</f>
        <v>204.89</v>
      </c>
      <c r="I27" s="33"/>
    </row>
    <row r="28" spans="1:12" ht="14.25">
      <c r="A28" s="33"/>
      <c r="B28" s="33"/>
      <c r="C28" s="56"/>
      <c r="D28" s="56"/>
      <c r="E28" s="56"/>
      <c r="F28" s="56"/>
      <c r="G28" s="33"/>
      <c r="H28" s="33"/>
      <c r="I28" s="33"/>
    </row>
    <row r="29" spans="1:12" ht="12.75">
      <c r="A29" s="33"/>
      <c r="B29" s="33"/>
      <c r="C29" s="54"/>
      <c r="D29" s="54"/>
      <c r="E29" s="54"/>
      <c r="F29" s="54"/>
      <c r="G29" s="33"/>
      <c r="H29" s="33"/>
      <c r="I29" s="33"/>
    </row>
    <row r="30" spans="1:12" ht="15.75">
      <c r="A30" s="33"/>
      <c r="B30" s="576" t="s">
        <v>45</v>
      </c>
      <c r="C30" s="576"/>
      <c r="D30" s="55"/>
      <c r="E30" s="44"/>
      <c r="F30" s="33"/>
      <c r="G30" s="574" t="s">
        <v>40</v>
      </c>
      <c r="H30" s="574"/>
      <c r="I30" s="54"/>
      <c r="J30" s="53"/>
      <c r="L30" s="46"/>
    </row>
    <row r="31" spans="1:12" ht="30.75" customHeight="1">
      <c r="A31" s="33"/>
      <c r="B31" s="572" t="s">
        <v>44</v>
      </c>
      <c r="C31" s="572"/>
      <c r="D31" s="52"/>
      <c r="E31" s="38" t="s">
        <v>23</v>
      </c>
      <c r="F31" s="38"/>
      <c r="G31" s="573" t="s">
        <v>25</v>
      </c>
      <c r="H31" s="573"/>
      <c r="I31" s="51"/>
      <c r="J31" s="50"/>
      <c r="L31" s="49"/>
    </row>
    <row r="32" spans="1:12" ht="15.75">
      <c r="A32" s="33"/>
      <c r="B32" s="33"/>
      <c r="C32" s="33"/>
      <c r="D32" s="48"/>
      <c r="E32" s="33"/>
      <c r="F32" s="33"/>
      <c r="G32" s="33"/>
      <c r="H32" s="33"/>
      <c r="I32" s="48"/>
      <c r="J32" s="47"/>
      <c r="K32" s="47"/>
      <c r="L32" s="46"/>
    </row>
    <row r="33" spans="1:14" ht="14.25" customHeight="1">
      <c r="A33" s="33"/>
      <c r="B33" s="576" t="s">
        <v>43</v>
      </c>
      <c r="C33" s="576"/>
      <c r="D33" s="45"/>
      <c r="E33" s="44"/>
      <c r="F33" s="33"/>
      <c r="G33" s="575" t="s">
        <v>41</v>
      </c>
      <c r="H33" s="575"/>
      <c r="I33" s="43"/>
      <c r="J33" s="42"/>
      <c r="L33" s="41"/>
      <c r="N33" s="40"/>
    </row>
    <row r="34" spans="1:14" ht="48.75" customHeight="1">
      <c r="A34" s="33"/>
      <c r="B34" s="572" t="s">
        <v>42</v>
      </c>
      <c r="C34" s="572"/>
      <c r="D34" s="39"/>
      <c r="E34" s="38" t="s">
        <v>23</v>
      </c>
      <c r="F34" s="38"/>
      <c r="G34" s="573" t="s">
        <v>25</v>
      </c>
      <c r="H34" s="573"/>
      <c r="I34" s="37"/>
      <c r="J34" s="36"/>
      <c r="L34" s="35"/>
      <c r="N34" s="34"/>
    </row>
    <row r="35" spans="1:14" ht="14.25">
      <c r="A35" s="33"/>
      <c r="B35" s="31"/>
      <c r="C35" s="32"/>
      <c r="D35" s="32"/>
      <c r="E35" s="32"/>
      <c r="F35" s="32"/>
      <c r="G35" s="31"/>
      <c r="H35" s="31"/>
      <c r="I35" s="31"/>
      <c r="J35" s="29"/>
      <c r="K35" s="29"/>
    </row>
    <row r="36" spans="1:14">
      <c r="B36" s="29"/>
      <c r="C36" s="30"/>
      <c r="D36" s="30"/>
      <c r="E36" s="30"/>
      <c r="F36" s="30"/>
      <c r="G36" s="29"/>
      <c r="H36" s="29"/>
      <c r="I36" s="29"/>
      <c r="J36" s="29"/>
      <c r="K36" s="29"/>
    </row>
    <row r="37" spans="1:14">
      <c r="B37" s="29"/>
      <c r="C37" s="30"/>
      <c r="D37" s="30"/>
      <c r="E37" s="30"/>
      <c r="F37" s="30"/>
      <c r="G37" s="29"/>
      <c r="H37" s="29"/>
      <c r="I37" s="29"/>
      <c r="J37" s="29"/>
      <c r="K37" s="29"/>
    </row>
    <row r="38" spans="1:14">
      <c r="B38" s="29"/>
      <c r="C38" s="30"/>
      <c r="D38" s="30"/>
      <c r="E38" s="30"/>
      <c r="F38" s="30"/>
      <c r="G38" s="29"/>
      <c r="H38" s="29"/>
      <c r="I38" s="29"/>
      <c r="J38" s="29"/>
      <c r="K38" s="29"/>
    </row>
    <row r="39" spans="1:14">
      <c r="B39" s="29"/>
      <c r="C39" s="30"/>
      <c r="D39" s="30"/>
      <c r="E39" s="30"/>
      <c r="F39" s="30"/>
      <c r="G39" s="29"/>
      <c r="H39" s="29"/>
      <c r="I39" s="29"/>
      <c r="J39" s="29"/>
      <c r="K39" s="29"/>
    </row>
    <row r="40" spans="1:14">
      <c r="B40" s="29"/>
      <c r="C40" s="30"/>
      <c r="D40" s="30"/>
      <c r="E40" s="30"/>
      <c r="F40" s="30"/>
      <c r="G40" s="29"/>
      <c r="H40" s="29"/>
      <c r="I40" s="29"/>
      <c r="J40" s="29"/>
      <c r="K40" s="29"/>
    </row>
    <row r="41" spans="1:14">
      <c r="B41" s="29"/>
      <c r="C41" s="30"/>
      <c r="D41" s="30"/>
      <c r="E41" s="30"/>
      <c r="F41" s="30"/>
      <c r="G41" s="29"/>
      <c r="H41" s="29"/>
      <c r="I41" s="29"/>
      <c r="J41" s="29"/>
      <c r="K41" s="29"/>
    </row>
    <row r="42" spans="1:14">
      <c r="B42" s="29"/>
      <c r="C42" s="30"/>
      <c r="D42" s="30"/>
      <c r="E42" s="30"/>
      <c r="F42" s="30"/>
      <c r="G42" s="29"/>
      <c r="H42" s="29"/>
      <c r="I42" s="29"/>
      <c r="J42" s="29"/>
      <c r="K42" s="29"/>
    </row>
    <row r="43" spans="1:14">
      <c r="B43" s="29"/>
      <c r="C43" s="30"/>
      <c r="D43" s="30"/>
      <c r="E43" s="30"/>
      <c r="F43" s="30"/>
      <c r="G43" s="29"/>
      <c r="H43" s="29"/>
      <c r="I43" s="29"/>
      <c r="J43" s="29"/>
      <c r="K43" s="29"/>
    </row>
    <row r="44" spans="1:14">
      <c r="B44" s="29"/>
      <c r="C44" s="30"/>
      <c r="D44" s="30"/>
      <c r="E44" s="30"/>
      <c r="F44" s="30"/>
      <c r="G44" s="29"/>
      <c r="H44" s="29"/>
      <c r="I44" s="29"/>
      <c r="J44" s="29"/>
      <c r="K44" s="29"/>
    </row>
    <row r="45" spans="1:14">
      <c r="B45" s="29"/>
      <c r="C45" s="30"/>
      <c r="D45" s="30"/>
      <c r="E45" s="30"/>
      <c r="F45" s="30"/>
      <c r="G45" s="29"/>
      <c r="H45" s="29"/>
      <c r="I45" s="29"/>
      <c r="J45" s="29"/>
      <c r="K45" s="29"/>
    </row>
    <row r="46" spans="1:14">
      <c r="B46" s="29"/>
      <c r="C46" s="30"/>
      <c r="D46" s="30"/>
      <c r="E46" s="30"/>
      <c r="F46" s="30"/>
      <c r="G46" s="29"/>
      <c r="H46" s="29"/>
      <c r="I46" s="29"/>
      <c r="J46" s="29"/>
      <c r="K46" s="29"/>
    </row>
    <row r="47" spans="1:14">
      <c r="B47" s="29"/>
      <c r="C47" s="30"/>
      <c r="D47" s="30"/>
      <c r="E47" s="30"/>
      <c r="F47" s="30"/>
      <c r="G47" s="29"/>
      <c r="H47" s="29"/>
      <c r="I47" s="29"/>
      <c r="J47" s="29"/>
      <c r="K47" s="29"/>
    </row>
    <row r="48" spans="1:14">
      <c r="B48" s="29"/>
      <c r="C48" s="30"/>
      <c r="D48" s="30"/>
      <c r="E48" s="30"/>
      <c r="F48" s="30"/>
      <c r="G48" s="29"/>
      <c r="H48" s="29"/>
      <c r="I48" s="29"/>
      <c r="J48" s="29"/>
      <c r="K48" s="29"/>
    </row>
    <row r="49" spans="2:11">
      <c r="B49" s="29"/>
      <c r="C49" s="30"/>
      <c r="D49" s="30"/>
      <c r="E49" s="30"/>
      <c r="F49" s="30"/>
      <c r="G49" s="29"/>
      <c r="H49" s="29"/>
      <c r="I49" s="29"/>
      <c r="J49" s="29"/>
      <c r="K49" s="29"/>
    </row>
    <row r="50" spans="2:11">
      <c r="B50" s="29"/>
      <c r="C50" s="30"/>
      <c r="D50" s="30"/>
      <c r="E50" s="30"/>
      <c r="F50" s="30"/>
      <c r="G50" s="29"/>
      <c r="H50" s="29"/>
      <c r="I50" s="29"/>
      <c r="J50" s="29"/>
      <c r="K50" s="29"/>
    </row>
    <row r="51" spans="2:11">
      <c r="B51" s="29"/>
      <c r="C51" s="30"/>
      <c r="D51" s="30"/>
      <c r="E51" s="30"/>
      <c r="F51" s="30"/>
      <c r="G51" s="29"/>
      <c r="H51" s="29"/>
      <c r="I51" s="29"/>
      <c r="J51" s="29"/>
      <c r="K51" s="29"/>
    </row>
    <row r="52" spans="2:11">
      <c r="B52" s="29"/>
      <c r="C52" s="30"/>
      <c r="D52" s="30"/>
      <c r="E52" s="30"/>
      <c r="F52" s="30"/>
      <c r="G52" s="29"/>
      <c r="H52" s="29"/>
      <c r="I52" s="29"/>
      <c r="J52" s="29"/>
      <c r="K52" s="29"/>
    </row>
    <row r="53" spans="2:11">
      <c r="B53" s="29"/>
      <c r="C53" s="30"/>
      <c r="D53" s="30"/>
      <c r="E53" s="30"/>
      <c r="F53" s="30"/>
      <c r="G53" s="29"/>
      <c r="H53" s="29"/>
      <c r="I53" s="29"/>
      <c r="J53" s="29"/>
      <c r="K53" s="29"/>
    </row>
    <row r="54" spans="2:11">
      <c r="B54" s="29"/>
      <c r="C54" s="30"/>
      <c r="D54" s="30"/>
      <c r="E54" s="30"/>
      <c r="F54" s="30"/>
      <c r="G54" s="29"/>
      <c r="H54" s="29"/>
      <c r="I54" s="29"/>
      <c r="J54" s="29"/>
      <c r="K54" s="29"/>
    </row>
    <row r="55" spans="2:11">
      <c r="B55" s="29"/>
      <c r="C55" s="30"/>
      <c r="D55" s="30"/>
      <c r="E55" s="30"/>
      <c r="F55" s="30"/>
      <c r="G55" s="29"/>
      <c r="H55" s="29"/>
      <c r="I55" s="29"/>
      <c r="J55" s="29"/>
      <c r="K55" s="29"/>
    </row>
    <row r="56" spans="2:11">
      <c r="B56" s="29"/>
      <c r="C56" s="30"/>
      <c r="D56" s="30"/>
      <c r="E56" s="30"/>
      <c r="F56" s="30"/>
      <c r="G56" s="29"/>
      <c r="H56" s="29"/>
      <c r="I56" s="29"/>
      <c r="J56" s="29"/>
      <c r="K56" s="29"/>
    </row>
    <row r="57" spans="2:11">
      <c r="B57" s="29"/>
      <c r="C57" s="30"/>
      <c r="D57" s="30"/>
      <c r="E57" s="30"/>
      <c r="F57" s="30"/>
      <c r="G57" s="29"/>
      <c r="H57" s="29"/>
      <c r="I57" s="29"/>
      <c r="J57" s="29"/>
      <c r="K57" s="29"/>
    </row>
  </sheetData>
  <mergeCells count="24">
    <mergeCell ref="B17:B20"/>
    <mergeCell ref="C17:C20"/>
    <mergeCell ref="H19:H20"/>
    <mergeCell ref="C6:H6"/>
    <mergeCell ref="C9:H9"/>
    <mergeCell ref="B10:H10"/>
    <mergeCell ref="D19:D20"/>
    <mergeCell ref="D12:E12"/>
    <mergeCell ref="E19:E20"/>
    <mergeCell ref="F19:F20"/>
    <mergeCell ref="B34:C34"/>
    <mergeCell ref="G34:H34"/>
    <mergeCell ref="G30:H30"/>
    <mergeCell ref="G31:H31"/>
    <mergeCell ref="G33:H33"/>
    <mergeCell ref="B30:C30"/>
    <mergeCell ref="B33:C33"/>
    <mergeCell ref="B31:C31"/>
    <mergeCell ref="F2:I2"/>
    <mergeCell ref="H1:I1"/>
    <mergeCell ref="D17:H17"/>
    <mergeCell ref="G19:G20"/>
    <mergeCell ref="F3:H3"/>
    <mergeCell ref="F4:H4"/>
  </mergeCells>
  <printOptions horizontalCentered="1"/>
  <pageMargins left="0.78" right="0.79" top="0.39370078740157483" bottom="0.27559055118110237" header="0.31496062992125984" footer="0.27559055118110237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10</vt:i4>
      </vt:variant>
      <vt:variant>
        <vt:lpstr>Įvardinti diapazonai</vt:lpstr>
      </vt:variant>
      <vt:variant>
        <vt:i4>3</vt:i4>
      </vt:variant>
    </vt:vector>
  </HeadingPairs>
  <TitlesOfParts>
    <vt:vector size="13" baseType="lpstr">
      <vt:lpstr>Forma 2 SUV</vt:lpstr>
      <vt:lpstr>Forma 2 SB lėšos</vt:lpstr>
      <vt:lpstr>Forma 2 S lešos</vt:lpstr>
      <vt:lpstr>pažyma prie F4</vt:lpstr>
      <vt:lpstr>Forma Nr. 4</vt:lpstr>
      <vt:lpstr>Pažyma dėl gautų FS</vt:lpstr>
      <vt:lpstr>Pažyma dėl sukauptų FS</vt:lpstr>
      <vt:lpstr>pažyma apie pajamas</vt:lpstr>
      <vt:lpstr>S7</vt:lpstr>
      <vt:lpstr>B-9</vt:lpstr>
      <vt:lpstr>'S7'!Print_Area</vt:lpstr>
      <vt:lpstr>'B-9'!Print_Titles</vt:lpstr>
      <vt:lpstr>'Forma Nr. 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Buhalter</dc:creator>
  <cp:lastModifiedBy>Vartotojas</cp:lastModifiedBy>
  <cp:lastPrinted>2019-07-11T14:31:59Z</cp:lastPrinted>
  <dcterms:created xsi:type="dcterms:W3CDTF">1996-10-14T23:33:28Z</dcterms:created>
  <dcterms:modified xsi:type="dcterms:W3CDTF">2019-07-11T14:48:40Z</dcterms:modified>
</cp:coreProperties>
</file>